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84" firstSheet="22" activeTab="23"/>
  </bookViews>
  <sheets>
    <sheet name="Kangatang" sheetId="1" state="hidden" r:id="rId1"/>
    <sheet name="foxz" sheetId="2" state="hidden" r:id="rId2"/>
    <sheet name="Tuần 29.12.2023-4.01.2024" sheetId="3" r:id="rId3"/>
    <sheet name="Tuần 05-11.01.2024" sheetId="4" r:id="rId4"/>
    <sheet name="Tuần 12-18.01.2024" sheetId="5" r:id="rId5"/>
    <sheet name="Tuần 19-25.01.2024" sheetId="6" r:id="rId6"/>
    <sheet name="Tuần 26.01-01.2.2024" sheetId="7" r:id="rId7"/>
    <sheet name="Tuần 2-8.2.2024" sheetId="8" r:id="rId8"/>
    <sheet name="Tuần 9-15.2.2024" sheetId="9" r:id="rId9"/>
    <sheet name="Tuần 16-22.2.2024" sheetId="10" r:id="rId10"/>
    <sheet name="Tuần 23-29.2.2024" sheetId="11" r:id="rId11"/>
    <sheet name="Tuần 01-07.3.2024" sheetId="12" r:id="rId12"/>
    <sheet name="Tuần 08-14.3.2024" sheetId="13" r:id="rId13"/>
    <sheet name="Tuần 15-21.3.2024" sheetId="14" r:id="rId14"/>
    <sheet name="Tuần 22-28.3.2024" sheetId="15" r:id="rId15"/>
    <sheet name="Tuần 29.3-4.4.2024" sheetId="16" r:id="rId16"/>
    <sheet name="Tuần 5-11.4.2024 " sheetId="17" r:id="rId17"/>
    <sheet name="Tuần 12-18.4.2024" sheetId="18" r:id="rId18"/>
    <sheet name="Tuần 19-25.4.2024" sheetId="19" r:id="rId19"/>
    <sheet name="Tuần 26-4.2-5.2024" sheetId="20" r:id="rId20"/>
    <sheet name="Tuần 3.9-5.2024" sheetId="21" r:id="rId21"/>
    <sheet name="Tuần 10.16-5.2024" sheetId="22" r:id="rId22"/>
    <sheet name="Tuần 17.23-5.2024" sheetId="23" r:id="rId23"/>
    <sheet name="Tuần 24.30-5.2024" sheetId="24" r:id="rId24"/>
  </sheets>
  <definedNames/>
  <calcPr fullCalcOnLoad="1"/>
</workbook>
</file>

<file path=xl/sharedStrings.xml><?xml version="1.0" encoding="utf-8"?>
<sst xmlns="http://schemas.openxmlformats.org/spreadsheetml/2006/main" count="595" uniqueCount="47">
  <si>
    <t>STT</t>
  </si>
  <si>
    <t>Tân Thanh</t>
  </si>
  <si>
    <t>Cốc Nam</t>
  </si>
  <si>
    <t>Tổng</t>
  </si>
  <si>
    <t xml:space="preserve">Tên cửu khẩu </t>
  </si>
  <si>
    <t>Hữu Nghị</t>
  </si>
  <si>
    <t>Ga Đồng Đăng</t>
  </si>
  <si>
    <t>Chi Ma</t>
  </si>
  <si>
    <t>Số lượng xe nhập khẩu tồn tại cửa khẩu</t>
  </si>
  <si>
    <t>Số lượng xe có hàng</t>
  </si>
  <si>
    <t>Số lượng xe không hàng</t>
  </si>
  <si>
    <t xml:space="preserve">Số lượng xe chờ xuất khẩu tồn </t>
  </si>
  <si>
    <t>Số lượng xe đã xuất khẩu</t>
  </si>
  <si>
    <t>Số lượng xe VN tồn bên Trung Quốc</t>
  </si>
  <si>
    <t xml:space="preserve">Xe từ nội địa lên cửa khẩu </t>
  </si>
  <si>
    <t>Xe Trung Quốc nhập cảnh</t>
  </si>
  <si>
    <t>Số lượng xe đã nhập khẩu</t>
  </si>
  <si>
    <t>Phí sử dụng hạ tầng cửa khẩu</t>
  </si>
  <si>
    <t>Thu phí tuần  (Triệu đồng)</t>
  </si>
  <si>
    <t>So sánh Số lượng xe đã xuất khẩu (%)</t>
  </si>
  <si>
    <t>So sánh Số lượng xe đã nhập khẩu (%)</t>
  </si>
  <si>
    <t>Na Hình</t>
  </si>
  <si>
    <t>Nà Nưa</t>
  </si>
  <si>
    <t>Lũy kế tiền từ  01/01/2024 (Triệu đồng)</t>
  </si>
  <si>
    <t>0,1</t>
  </si>
  <si>
    <r>
      <t xml:space="preserve">                   BIỂU 01: TÔNG HỢP SỐ LIỆU PHƯƠNG TIỆN VÀ THU PHÍ THEO TUẦN                                                               
               </t>
    </r>
    <r>
      <rPr>
        <sz val="14"/>
        <rFont val="Times New Roman"/>
        <family val="1"/>
      </rPr>
      <t>(Từ ngày 29/12/2024 đến 04/01/2024)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</si>
  <si>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
         </t>
    </r>
    <r>
      <rPr>
        <sz val="14"/>
        <rFont val="Times New Roman"/>
        <family val="1"/>
      </rPr>
      <t>(Từ ngày 05/01/2024 đến 11/01/2024)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</si>
  <si>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
   </t>
    </r>
    <r>
      <rPr>
        <sz val="14"/>
        <rFont val="Times New Roman"/>
        <family val="1"/>
      </rPr>
      <t>(Từ ngày 12/01/2024 đến 18/01/2024)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</si>
  <si>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
                         </t>
    </r>
    <r>
      <rPr>
        <sz val="14"/>
        <rFont val="Times New Roman"/>
        <family val="1"/>
      </rPr>
      <t>(Từ ngày 19/01/2024 đến 25/01/2024)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</si>
  <si>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</t>
    </r>
    <r>
      <rPr>
        <sz val="14"/>
        <rFont val="Times New Roman"/>
        <family val="1"/>
      </rPr>
      <t>(Từ ngày 26/01/2024 đến 01/2/2024)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</si>
  <si>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
         </t>
    </r>
    <r>
      <rPr>
        <sz val="14"/>
        <rFont val="Times New Roman"/>
        <family val="1"/>
      </rPr>
      <t>(Từ ngày 02/2/2024 đến 8/2/2024)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</si>
  <si>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9/2/2024 đến 15/2/2024)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</si>
  <si>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 </t>
    </r>
    <r>
      <rPr>
        <sz val="14"/>
        <rFont val="Times New Roman"/>
        <family val="1"/>
      </rPr>
      <t>(Từ ngày 16/2/2024 đến 22/2/2024)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</si>
  <si>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
 </t>
    </r>
    <r>
      <rPr>
        <sz val="14"/>
        <rFont val="Times New Roman"/>
        <family val="1"/>
      </rPr>
      <t>(Từ ngày 23/2/2024 đến 29/2/2024)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</si>
  <si>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
</t>
    </r>
    <r>
      <rPr>
        <sz val="14"/>
        <rFont val="Times New Roman"/>
        <family val="1"/>
      </rPr>
      <t>(Từ ngày 01/3/2024 đến 07/3/2024)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</si>
  <si>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08/3/2024 đến 14/3/2024)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</si>
  <si>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</t>
    </r>
    <r>
      <rPr>
        <sz val="14"/>
        <rFont val="Times New Roman"/>
        <family val="1"/>
      </rPr>
      <t>(Từ ngày 15/3/2024 đến 21/3/2024)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</si>
  <si>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ngày 22/3/2024 đến 28/3/2024)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</si>
  <si>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29/3/2024 đến 4/4/2024)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</si>
  <si>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5/4/2024 đến 11/4/2024)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</si>
  <si>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12/4/2024 đến 18/4/2024)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</si>
  <si>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19/4/2024 đến 25/4/2024)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</si>
  <si>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26/4/2024 đến 02/5/2024)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</si>
  <si>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03/5/2024 đến 09/5/2024)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</si>
  <si>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10/5/2024 đến 16/5/2024)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</si>
  <si>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17/5/2024 đến 23/5/2024)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</si>
  <si>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24/5/2024 đến 30/5/2024)</t>
    </r>
    <r>
      <rPr>
        <b/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</si>
</sst>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_-* #,##0.00_-;\-* #,##0.00_-;_-* &quot;-&quot;??_-;_-@_-"/>
    <numFmt numFmtId="171" formatCode="_-* #,##0.00\ _₫_-;\-* #,##0.00\ _₫_-;_-* &quot;-&quot;??\ _₫_-;_-@_-"/>
    <numFmt numFmtId="172" formatCode="_(* #,##0_);_(* \(#,##0\);_(* &quot;-&quot;??_);_(@_)"/>
    <numFmt numFmtId="173" formatCode="#"/>
    <numFmt numFmtId="174" formatCode="_(* #,##0.0_);_(* \(#,##0.0\);_(* &quot;-&quot;??_);_(@_)"/>
  </numFmts>
  <fonts count="7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28" borderId="1" applyNumberFormat="0" applyAlignment="0" applyProtection="0"/>
    <xf numFmtId="0" fontId="10" fillId="29" borderId="2" applyNumberFormat="0" applyAlignment="0" applyProtection="0"/>
    <xf numFmtId="0" fontId="56" fillId="30" borderId="3" applyNumberFormat="0" applyAlignment="0" applyProtection="0"/>
    <xf numFmtId="0" fontId="11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0" borderId="7" applyNumberFormat="0" applyFill="0" applyAlignment="0" applyProtection="0"/>
    <xf numFmtId="0" fontId="15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4" borderId="1" applyNumberFormat="0" applyAlignment="0" applyProtection="0"/>
    <xf numFmtId="0" fontId="17" fillId="35" borderId="2" applyNumberFormat="0" applyAlignment="0" applyProtection="0"/>
    <xf numFmtId="0" fontId="65" fillId="0" borderId="11" applyNumberFormat="0" applyFill="0" applyAlignment="0" applyProtection="0"/>
    <xf numFmtId="0" fontId="18" fillId="0" borderId="12" applyNumberFormat="0" applyFill="0" applyAlignment="0" applyProtection="0"/>
    <xf numFmtId="0" fontId="66" fillId="36" borderId="0" applyNumberFormat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8" borderId="13" applyNumberFormat="0" applyFont="0" applyAlignment="0" applyProtection="0"/>
    <xf numFmtId="0" fontId="5" fillId="39" borderId="14" applyNumberFormat="0" applyFont="0" applyAlignment="0" applyProtection="0"/>
    <xf numFmtId="0" fontId="67" fillId="28" borderId="15" applyNumberFormat="0" applyAlignment="0" applyProtection="0"/>
    <xf numFmtId="0" fontId="20" fillId="29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72" fontId="4" fillId="0" borderId="19" xfId="48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9" xfId="48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3" fontId="4" fillId="0" borderId="19" xfId="48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/>
    </xf>
    <xf numFmtId="173" fontId="4" fillId="0" borderId="19" xfId="48" applyNumberFormat="1" applyFont="1" applyFill="1" applyBorder="1" applyAlignment="1" quotePrefix="1">
      <alignment horizontal="center" wrapText="1"/>
    </xf>
    <xf numFmtId="173" fontId="3" fillId="0" borderId="19" xfId="48" applyNumberFormat="1" applyFont="1" applyFill="1" applyBorder="1" applyAlignment="1" quotePrefix="1">
      <alignment horizontal="center" wrapText="1"/>
    </xf>
    <xf numFmtId="172" fontId="4" fillId="0" borderId="19" xfId="48" applyNumberFormat="1" applyFont="1" applyFill="1" applyBorder="1" applyAlignment="1">
      <alignment horizontal="center" wrapText="1"/>
    </xf>
    <xf numFmtId="172" fontId="0" fillId="0" borderId="0" xfId="0" applyNumberFormat="1" applyFont="1" applyAlignment="1">
      <alignment/>
    </xf>
    <xf numFmtId="172" fontId="3" fillId="0" borderId="0" xfId="48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2" fontId="0" fillId="0" borderId="19" xfId="48" applyNumberFormat="1" applyFont="1" applyBorder="1" applyAlignment="1">
      <alignment/>
    </xf>
    <xf numFmtId="172" fontId="4" fillId="0" borderId="19" xfId="48" applyNumberFormat="1" applyFont="1" applyBorder="1" applyAlignment="1">
      <alignment/>
    </xf>
    <xf numFmtId="173" fontId="74" fillId="0" borderId="19" xfId="48" applyNumberFormat="1" applyFont="1" applyFill="1" applyBorder="1" applyAlignment="1" quotePrefix="1">
      <alignment horizontal="center" wrapText="1"/>
    </xf>
    <xf numFmtId="43" fontId="73" fillId="0" borderId="0" xfId="0" applyNumberFormat="1" applyFont="1" applyFill="1" applyAlignment="1">
      <alignment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ình thường 2" xfId="41"/>
    <cellStyle name="Bình thường 3" xfId="42"/>
    <cellStyle name="Bình thường 4" xfId="43"/>
    <cellStyle name="Calculation" xfId="44"/>
    <cellStyle name="Calculation 2" xfId="45"/>
    <cellStyle name="Check Cell" xfId="46"/>
    <cellStyle name="Check Cell 2" xfId="47"/>
    <cellStyle name="Comma" xfId="48"/>
    <cellStyle name="Comma [0]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7" xfId="62"/>
    <cellStyle name="Currency" xfId="63"/>
    <cellStyle name="Currency [0]" xfId="64"/>
    <cellStyle name="Dấu phẩy 2" xfId="65"/>
    <cellStyle name="Explanatory Text" xfId="66"/>
    <cellStyle name="Explanatory Text 2" xfId="67"/>
    <cellStyle name="Followed Hyperlink" xfId="68"/>
    <cellStyle name="Good" xfId="69"/>
    <cellStyle name="Good 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Hyperlink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e" xfId="90"/>
    <cellStyle name="Note 2" xfId="91"/>
    <cellStyle name="Output" xfId="92"/>
    <cellStyle name="Output 2" xfId="93"/>
    <cellStyle name="Percent" xfId="94"/>
    <cellStyle name="Phần trăm 2" xfId="95"/>
    <cellStyle name="Phần trăm 3" xfId="96"/>
    <cellStyle name="Phần trăm 4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736</v>
      </c>
      <c r="D5" s="7">
        <v>1768</v>
      </c>
      <c r="E5" s="17">
        <v>725</v>
      </c>
      <c r="F5" s="20">
        <f>E5/'Tuần 9-15.2.2024'!E5*100-100</f>
        <v>639.795918367347</v>
      </c>
      <c r="G5" s="20">
        <v>18</v>
      </c>
      <c r="H5" s="17">
        <v>78</v>
      </c>
      <c r="I5" s="7">
        <v>1633</v>
      </c>
      <c r="J5" s="7">
        <v>139</v>
      </c>
      <c r="K5" s="22">
        <v>1633</v>
      </c>
      <c r="L5" s="20">
        <f>K5/'Tuần 9-15.2.2024'!K5*100-100</f>
        <v>754.9738219895287</v>
      </c>
      <c r="M5" s="17">
        <v>24</v>
      </c>
      <c r="N5" s="28">
        <v>4065.6</v>
      </c>
      <c r="O5" s="7">
        <f>N5+'Tuần 9-15.2.2024'!O5</f>
        <v>60293.6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21</v>
      </c>
      <c r="F6" s="20">
        <f>E6/'Tuần 9-15.2.2024'!E6*100-100</f>
        <v>-43.24324324324324</v>
      </c>
      <c r="G6" s="20"/>
      <c r="H6" s="7"/>
      <c r="I6" s="7"/>
      <c r="J6" s="7"/>
      <c r="K6" s="22">
        <v>67</v>
      </c>
      <c r="L6" s="20"/>
      <c r="M6" s="17"/>
      <c r="N6" s="28"/>
      <c r="O6" s="7">
        <f>N6+'Tuần 9-15.2.2024'!O6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10</v>
      </c>
      <c r="D7" s="7">
        <v>318</v>
      </c>
      <c r="E7" s="17">
        <v>8</v>
      </c>
      <c r="F7" s="20"/>
      <c r="G7" s="20">
        <v>1</v>
      </c>
      <c r="H7" s="7"/>
      <c r="I7" s="7">
        <v>226</v>
      </c>
      <c r="J7" s="7">
        <v>8</v>
      </c>
      <c r="K7" s="22">
        <v>225</v>
      </c>
      <c r="L7" s="20"/>
      <c r="M7" s="17"/>
      <c r="N7" s="28">
        <v>324.7</v>
      </c>
      <c r="O7" s="7">
        <f>N7+'Tuần 9-15.2.2024'!O7</f>
        <v>4489</v>
      </c>
      <c r="Q7" s="23"/>
    </row>
    <row r="8" spans="1:17" ht="20.25" customHeight="1">
      <c r="A8" s="5">
        <v>4</v>
      </c>
      <c r="B8" s="6" t="s">
        <v>1</v>
      </c>
      <c r="C8" s="7">
        <v>1571</v>
      </c>
      <c r="D8" s="7">
        <v>90</v>
      </c>
      <c r="E8" s="22">
        <v>1645</v>
      </c>
      <c r="F8" s="20">
        <f>E8/'Tuần 9-15.2.2024'!E8*100-100</f>
        <v>226.38888888888886</v>
      </c>
      <c r="G8" s="20">
        <v>161</v>
      </c>
      <c r="H8" s="22">
        <v>930</v>
      </c>
      <c r="I8" s="7">
        <v>13</v>
      </c>
      <c r="J8" s="7">
        <v>0</v>
      </c>
      <c r="K8" s="22">
        <v>1035</v>
      </c>
      <c r="L8" s="20">
        <f>K8/'Tuần 9-15.2.2024'!K8*100-100</f>
        <v>824.1071428571429</v>
      </c>
      <c r="M8" s="17"/>
      <c r="N8" s="28">
        <v>2081.9</v>
      </c>
      <c r="O8" s="7">
        <f>N8+'Tuần 9-15.2.2024'!O8</f>
        <v>17119.100000000002</v>
      </c>
      <c r="Q8" s="23"/>
    </row>
    <row r="9" spans="1:17" ht="20.25" customHeight="1">
      <c r="A9" s="5">
        <v>5</v>
      </c>
      <c r="B9" s="6" t="s">
        <v>2</v>
      </c>
      <c r="C9" s="7">
        <v>74</v>
      </c>
      <c r="D9" s="7"/>
      <c r="E9" s="17">
        <v>74</v>
      </c>
      <c r="F9" s="20">
        <f>E9/'Tuần 9-15.2.2024'!E9*100-100</f>
        <v>3600</v>
      </c>
      <c r="G9" s="29"/>
      <c r="H9" s="7"/>
      <c r="I9" s="7"/>
      <c r="J9" s="7">
        <v>187</v>
      </c>
      <c r="K9" s="7"/>
      <c r="L9" s="20"/>
      <c r="M9" s="7"/>
      <c r="N9" s="28">
        <v>76.2</v>
      </c>
      <c r="O9" s="7">
        <f>N9+'Tuần 9-15.2.2024'!O9</f>
        <v>420.0999999999999</v>
      </c>
      <c r="Q9" s="23"/>
    </row>
    <row r="10" spans="1:17" ht="20.25" customHeight="1">
      <c r="A10" s="5">
        <v>6</v>
      </c>
      <c r="B10" s="6" t="s">
        <v>21</v>
      </c>
      <c r="C10" s="7">
        <v>19</v>
      </c>
      <c r="D10" s="7"/>
      <c r="E10" s="17">
        <v>19</v>
      </c>
      <c r="F10" s="20"/>
      <c r="G10" s="20"/>
      <c r="H10" s="7"/>
      <c r="I10" s="7"/>
      <c r="J10" s="7">
        <v>245</v>
      </c>
      <c r="K10" s="7"/>
      <c r="L10" s="20"/>
      <c r="M10" s="7"/>
      <c r="N10" s="28">
        <v>19.8</v>
      </c>
      <c r="O10" s="7">
        <f>N10+'Tuần 9-15.2.2024'!O10</f>
        <v>217.5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/>
      <c r="G11" s="20">
        <v>3</v>
      </c>
      <c r="H11" s="7"/>
      <c r="I11" s="7"/>
      <c r="J11" s="7">
        <v>93</v>
      </c>
      <c r="K11" s="7"/>
      <c r="L11" s="20"/>
      <c r="M11" s="7"/>
      <c r="N11" s="28">
        <v>8.3</v>
      </c>
      <c r="O11" s="7">
        <f>N11+'Tuần 9-15.2.2024'!O11</f>
        <v>37.5</v>
      </c>
      <c r="Q11" s="23"/>
    </row>
    <row r="12" spans="1:18" ht="25.5" customHeight="1">
      <c r="A12" s="31" t="s">
        <v>3</v>
      </c>
      <c r="B12" s="32"/>
      <c r="C12" s="13">
        <f>SUM(C5:C11)</f>
        <v>2419</v>
      </c>
      <c r="D12" s="13">
        <f aca="true" t="shared" si="0" ref="D12:K12">SUM(D5:D11)</f>
        <v>2176</v>
      </c>
      <c r="E12" s="13">
        <f t="shared" si="0"/>
        <v>2498</v>
      </c>
      <c r="F12" s="21">
        <f>E12/'Tuần 9-15.2.2024'!E12*100-100</f>
        <v>289.70358814352574</v>
      </c>
      <c r="G12" s="13">
        <f t="shared" si="0"/>
        <v>183</v>
      </c>
      <c r="H12" s="13">
        <f t="shared" si="0"/>
        <v>1008</v>
      </c>
      <c r="I12" s="13">
        <f t="shared" si="0"/>
        <v>1872</v>
      </c>
      <c r="J12" s="13">
        <f t="shared" si="0"/>
        <v>672</v>
      </c>
      <c r="K12" s="13">
        <f t="shared" si="0"/>
        <v>2960</v>
      </c>
      <c r="L12" s="21">
        <f>K12/'Tuần 9-15.2.2024'!K12*100-100</f>
        <v>876.8976897689768</v>
      </c>
      <c r="M12" s="13">
        <f>SUM(M5:M11)</f>
        <v>24</v>
      </c>
      <c r="N12" s="13">
        <f>SUM(N5:N11)</f>
        <v>6576.500000000001</v>
      </c>
      <c r="O12" s="13">
        <f>SUM(O5:O11)</f>
        <v>82576.8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720</v>
      </c>
      <c r="D5" s="7">
        <v>3370</v>
      </c>
      <c r="E5" s="17">
        <v>722</v>
      </c>
      <c r="F5" s="20">
        <f>E5/'Tuần 16-22.2.2024'!E5*100-100</f>
        <v>-0.4137931034482847</v>
      </c>
      <c r="G5" s="20">
        <v>21</v>
      </c>
      <c r="H5" s="17">
        <v>64</v>
      </c>
      <c r="I5" s="7">
        <v>3016</v>
      </c>
      <c r="J5" s="7">
        <v>135</v>
      </c>
      <c r="K5" s="22">
        <v>3016</v>
      </c>
      <c r="L5" s="20">
        <f>K5/'Tuần 16-22.2.2024'!K5*100-100</f>
        <v>84.69075321494182</v>
      </c>
      <c r="M5" s="17">
        <v>46</v>
      </c>
      <c r="N5" s="28">
        <v>7730.9</v>
      </c>
      <c r="O5" s="7">
        <v>68033.7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53</v>
      </c>
      <c r="F6" s="20">
        <f>E6/'Tuần 16-22.2.2024'!E6*100-100</f>
        <v>152.38095238095238</v>
      </c>
      <c r="G6" s="20"/>
      <c r="H6" s="7"/>
      <c r="I6" s="7"/>
      <c r="J6" s="7"/>
      <c r="K6" s="22">
        <v>124</v>
      </c>
      <c r="L6" s="20">
        <f>K6/'Tuần 16-22.2.2024'!K6*100-100</f>
        <v>85.07462686567163</v>
      </c>
      <c r="M6" s="17"/>
      <c r="N6" s="28"/>
      <c r="O6" s="7">
        <f>N6+'Tuần 16-22.2.2024'!O6</f>
        <v>0</v>
      </c>
      <c r="Q6" s="23"/>
    </row>
    <row r="7" spans="1:17" ht="20.25" customHeight="1">
      <c r="A7" s="5">
        <v>3</v>
      </c>
      <c r="B7" s="6" t="s">
        <v>7</v>
      </c>
      <c r="C7" s="7">
        <v>25</v>
      </c>
      <c r="D7" s="7">
        <v>790</v>
      </c>
      <c r="E7" s="17">
        <v>21</v>
      </c>
      <c r="F7" s="20">
        <f>E7/'Tuần 16-22.2.2024'!E7*100-100</f>
        <v>162.5</v>
      </c>
      <c r="G7" s="20">
        <v>4</v>
      </c>
      <c r="H7" s="7"/>
      <c r="I7" s="7">
        <v>508</v>
      </c>
      <c r="J7" s="7">
        <v>25</v>
      </c>
      <c r="K7" s="22">
        <v>508</v>
      </c>
      <c r="L7" s="20">
        <f>K7/'Tuần 16-22.2.2024'!K7*100-100</f>
        <v>125.77777777777777</v>
      </c>
      <c r="M7" s="17"/>
      <c r="N7" s="28">
        <v>721.8</v>
      </c>
      <c r="O7" s="7">
        <v>5210.9</v>
      </c>
      <c r="Q7" s="23"/>
    </row>
    <row r="8" spans="1:17" ht="20.25" customHeight="1">
      <c r="A8" s="5">
        <v>4</v>
      </c>
      <c r="B8" s="6" t="s">
        <v>1</v>
      </c>
      <c r="C8" s="7">
        <v>1655</v>
      </c>
      <c r="D8" s="7">
        <v>40</v>
      </c>
      <c r="E8" s="22">
        <v>1625</v>
      </c>
      <c r="F8" s="20">
        <f>E8/'Tuần 16-22.2.2024'!E8*100-100</f>
        <v>-1.2158054711246251</v>
      </c>
      <c r="G8" s="20">
        <v>191</v>
      </c>
      <c r="H8" s="22">
        <v>868</v>
      </c>
      <c r="I8" s="7">
        <v>22</v>
      </c>
      <c r="J8" s="7"/>
      <c r="K8" s="22">
        <v>884</v>
      </c>
      <c r="L8" s="20">
        <f>K8/'Tuần 16-22.2.2024'!K8*100-100</f>
        <v>-14.589371980676319</v>
      </c>
      <c r="M8" s="17"/>
      <c r="N8" s="28">
        <v>1980.4</v>
      </c>
      <c r="O8" s="7">
        <v>19099.5</v>
      </c>
      <c r="Q8" s="23"/>
    </row>
    <row r="9" spans="1:17" ht="20.25" customHeight="1">
      <c r="A9" s="5">
        <v>5</v>
      </c>
      <c r="B9" s="6" t="s">
        <v>2</v>
      </c>
      <c r="C9" s="7">
        <v>12</v>
      </c>
      <c r="D9" s="7"/>
      <c r="E9" s="17">
        <v>12</v>
      </c>
      <c r="F9" s="20">
        <f>E9/'Tuần 16-22.2.2024'!E9*100-100</f>
        <v>-83.78378378378378</v>
      </c>
      <c r="G9" s="20">
        <v>1</v>
      </c>
      <c r="H9" s="7"/>
      <c r="I9" s="7"/>
      <c r="J9" s="7">
        <v>141</v>
      </c>
      <c r="K9" s="7"/>
      <c r="L9" s="20"/>
      <c r="M9" s="7"/>
      <c r="N9" s="28">
        <v>12.5</v>
      </c>
      <c r="O9" s="7">
        <v>432.5</v>
      </c>
      <c r="Q9" s="23"/>
    </row>
    <row r="10" spans="1:17" ht="20.25" customHeight="1">
      <c r="A10" s="5">
        <v>6</v>
      </c>
      <c r="B10" s="6" t="s">
        <v>21</v>
      </c>
      <c r="C10" s="7">
        <v>17</v>
      </c>
      <c r="D10" s="7"/>
      <c r="E10" s="17">
        <v>17</v>
      </c>
      <c r="F10" s="20">
        <f>E10/'Tuần 16-22.2.2024'!E10*100-100</f>
        <v>-10.526315789473685</v>
      </c>
      <c r="G10" s="20"/>
      <c r="H10" s="7"/>
      <c r="I10" s="7"/>
      <c r="J10" s="7">
        <v>204</v>
      </c>
      <c r="K10" s="7"/>
      <c r="L10" s="20"/>
      <c r="M10" s="7"/>
      <c r="N10" s="28">
        <v>17.7</v>
      </c>
      <c r="O10" s="7">
        <v>235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>
        <v>8</v>
      </c>
      <c r="F11" s="20">
        <f>E11/'Tuần 16-22.2.2024'!E11*100-100</f>
        <v>33.333333333333314</v>
      </c>
      <c r="G11" s="20"/>
      <c r="H11" s="7"/>
      <c r="I11" s="7"/>
      <c r="J11" s="7"/>
      <c r="K11" s="7"/>
      <c r="L11" s="20"/>
      <c r="M11" s="7"/>
      <c r="N11" s="28">
        <v>5.2</v>
      </c>
      <c r="O11" s="7">
        <v>43.7</v>
      </c>
      <c r="Q11" s="23"/>
    </row>
    <row r="12" spans="1:18" ht="25.5" customHeight="1">
      <c r="A12" s="31" t="s">
        <v>3</v>
      </c>
      <c r="B12" s="32"/>
      <c r="C12" s="13">
        <f>SUM(C5:C11)</f>
        <v>2429</v>
      </c>
      <c r="D12" s="13">
        <f aca="true" t="shared" si="0" ref="D12:K12">SUM(D5:D11)</f>
        <v>4200</v>
      </c>
      <c r="E12" s="13">
        <f t="shared" si="0"/>
        <v>2458</v>
      </c>
      <c r="F12" s="20">
        <f>E12/'Tuần 16-22.2.2024'!E12*100-100</f>
        <v>-1.6012810248198548</v>
      </c>
      <c r="G12" s="13">
        <f t="shared" si="0"/>
        <v>217</v>
      </c>
      <c r="H12" s="13">
        <f t="shared" si="0"/>
        <v>932</v>
      </c>
      <c r="I12" s="13">
        <f t="shared" si="0"/>
        <v>3546</v>
      </c>
      <c r="J12" s="13">
        <f t="shared" si="0"/>
        <v>505</v>
      </c>
      <c r="K12" s="13">
        <f t="shared" si="0"/>
        <v>4532</v>
      </c>
      <c r="L12" s="20">
        <f>K12/'Tuần 16-22.2.2024'!K12*100-100</f>
        <v>53.1081081081081</v>
      </c>
      <c r="M12" s="13">
        <f>SUM(M5:M11)</f>
        <v>46</v>
      </c>
      <c r="N12" s="13">
        <f>SUM(N5:N11)</f>
        <v>10468.5</v>
      </c>
      <c r="O12" s="13">
        <f>SUM(O5:O11)</f>
        <v>93055.29999999999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652</v>
      </c>
      <c r="D5" s="7">
        <v>4107</v>
      </c>
      <c r="E5" s="17">
        <v>649</v>
      </c>
      <c r="F5" s="20">
        <f>E5/'Tuần 23-29.2.2024'!E5*100-100</f>
        <v>-10.11080332409972</v>
      </c>
      <c r="G5" s="20">
        <v>21</v>
      </c>
      <c r="H5" s="17">
        <v>73</v>
      </c>
      <c r="I5" s="7">
        <v>3572</v>
      </c>
      <c r="J5" s="22">
        <v>85</v>
      </c>
      <c r="K5" s="22">
        <v>3572</v>
      </c>
      <c r="L5" s="20">
        <f>K5/'Tuần 23-29.2.2024'!K5*100-100</f>
        <v>18.43501326259947</v>
      </c>
      <c r="M5" s="17">
        <v>34</v>
      </c>
      <c r="N5" s="28">
        <v>9069.7</v>
      </c>
      <c r="O5" s="7">
        <f>N5+'Tuần 23-29.2.2024'!O5</f>
        <v>77103.4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74</v>
      </c>
      <c r="F6" s="20">
        <f>E6/'Tuần 23-29.2.2024'!E6*100-100</f>
        <v>39.62264150943395</v>
      </c>
      <c r="G6" s="20"/>
      <c r="H6" s="7"/>
      <c r="I6" s="7"/>
      <c r="J6" s="22"/>
      <c r="K6" s="22">
        <v>126</v>
      </c>
      <c r="L6" s="20">
        <f>K6/'Tuần 23-29.2.2024'!K6*100-100</f>
        <v>1.6129032258064484</v>
      </c>
      <c r="M6" s="17"/>
      <c r="N6" s="28"/>
      <c r="O6" s="7">
        <f>N6+'Tuần 23-29.2.2024'!O6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15</v>
      </c>
      <c r="D7" s="7">
        <v>1105</v>
      </c>
      <c r="E7" s="17">
        <v>14</v>
      </c>
      <c r="F7" s="20">
        <f>E7/'Tuần 23-29.2.2024'!E7*100-100</f>
        <v>-33.33333333333334</v>
      </c>
      <c r="G7" s="20">
        <v>1</v>
      </c>
      <c r="H7" s="7"/>
      <c r="I7" s="7">
        <v>686</v>
      </c>
      <c r="J7" s="22">
        <v>18</v>
      </c>
      <c r="K7" s="22">
        <v>686</v>
      </c>
      <c r="L7" s="20">
        <f>K7/'Tuần 23-29.2.2024'!K7*100-100</f>
        <v>35.03937007874015</v>
      </c>
      <c r="M7" s="17"/>
      <c r="N7" s="28">
        <v>1001</v>
      </c>
      <c r="O7" s="7">
        <f>N7+'Tuần 23-29.2.2024'!O7</f>
        <v>6211.9</v>
      </c>
      <c r="Q7" s="23"/>
    </row>
    <row r="8" spans="1:17" ht="20.25" customHeight="1">
      <c r="A8" s="5">
        <v>4</v>
      </c>
      <c r="B8" s="6" t="s">
        <v>1</v>
      </c>
      <c r="C8" s="7">
        <v>1531</v>
      </c>
      <c r="D8" s="7">
        <v>102</v>
      </c>
      <c r="E8" s="22">
        <v>1590</v>
      </c>
      <c r="F8" s="20">
        <f>E8/'Tuần 23-29.2.2024'!E8*100-100</f>
        <v>-2.153846153846146</v>
      </c>
      <c r="G8" s="20">
        <v>123</v>
      </c>
      <c r="H8" s="22">
        <v>731</v>
      </c>
      <c r="I8" s="7">
        <v>42</v>
      </c>
      <c r="J8" s="22"/>
      <c r="K8" s="22">
        <v>862</v>
      </c>
      <c r="L8" s="20">
        <f>K8/'Tuần 23-29.2.2024'!K8*100-100</f>
        <v>-2.488687782805428</v>
      </c>
      <c r="M8" s="17"/>
      <c r="N8" s="28">
        <v>1806.9</v>
      </c>
      <c r="O8" s="7">
        <f>N8+'Tuần 23-29.2.2024'!O8</f>
        <v>20906.4</v>
      </c>
      <c r="Q8" s="23"/>
    </row>
    <row r="9" spans="1:17" ht="20.25" customHeight="1">
      <c r="A9" s="5">
        <v>5</v>
      </c>
      <c r="B9" s="6" t="s">
        <v>2</v>
      </c>
      <c r="C9" s="7">
        <v>8</v>
      </c>
      <c r="D9" s="7"/>
      <c r="E9" s="17">
        <v>8</v>
      </c>
      <c r="F9" s="20">
        <f>E9/'Tuần 23-29.2.2024'!E9*100-100</f>
        <v>-33.33333333333334</v>
      </c>
      <c r="G9" s="20"/>
      <c r="H9" s="7"/>
      <c r="I9" s="7"/>
      <c r="J9" s="7">
        <v>137</v>
      </c>
      <c r="K9" s="7"/>
      <c r="L9" s="20"/>
      <c r="M9" s="7"/>
      <c r="N9" s="28">
        <v>8.3</v>
      </c>
      <c r="O9" s="7">
        <f>N9+'Tuần 23-29.2.2024'!O9</f>
        <v>440.8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23-29.2.2024'!E10*100-100</f>
        <v>-70.58823529411765</v>
      </c>
      <c r="G10" s="20"/>
      <c r="H10" s="7"/>
      <c r="I10" s="7"/>
      <c r="J10" s="7">
        <v>61</v>
      </c>
      <c r="K10" s="7"/>
      <c r="L10" s="20"/>
      <c r="M10" s="7"/>
      <c r="N10" s="28">
        <v>5.2</v>
      </c>
      <c r="O10" s="7">
        <f>N10+'Tuần 23-29.2.2024'!O10</f>
        <v>240.2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6</v>
      </c>
      <c r="F11" s="20">
        <f>E11/'Tuần 23-29.2.2024'!E11*100-100</f>
        <v>-25</v>
      </c>
      <c r="G11" s="20">
        <v>2</v>
      </c>
      <c r="H11" s="7"/>
      <c r="I11" s="7"/>
      <c r="J11" s="7">
        <v>98</v>
      </c>
      <c r="K11" s="7"/>
      <c r="L11" s="20"/>
      <c r="M11" s="7"/>
      <c r="N11" s="28">
        <v>8.3</v>
      </c>
      <c r="O11" s="7">
        <f>N11+'Tuần 23-29.2.2024'!O11</f>
        <v>52</v>
      </c>
      <c r="Q11" s="23"/>
    </row>
    <row r="12" spans="1:18" ht="25.5" customHeight="1">
      <c r="A12" s="31" t="s">
        <v>3</v>
      </c>
      <c r="B12" s="32"/>
      <c r="C12" s="13">
        <f>SUM(C5:C11)</f>
        <v>2218</v>
      </c>
      <c r="D12" s="13">
        <f aca="true" t="shared" si="0" ref="D12:K12">SUM(D5:D11)</f>
        <v>5314</v>
      </c>
      <c r="E12" s="13">
        <f t="shared" si="0"/>
        <v>2346</v>
      </c>
      <c r="F12" s="21">
        <f>E12/'Tuần 23-29.2.2024'!E12*100-100</f>
        <v>-4.556550040683476</v>
      </c>
      <c r="G12" s="13">
        <f t="shared" si="0"/>
        <v>147</v>
      </c>
      <c r="H12" s="13">
        <f t="shared" si="0"/>
        <v>804</v>
      </c>
      <c r="I12" s="13">
        <f t="shared" si="0"/>
        <v>4300</v>
      </c>
      <c r="J12" s="13">
        <f t="shared" si="0"/>
        <v>399</v>
      </c>
      <c r="K12" s="13">
        <f t="shared" si="0"/>
        <v>5246</v>
      </c>
      <c r="L12" s="21">
        <f>K12/'Tuần 23-29.2.2024'!K12*100-100</f>
        <v>15.754633715798775</v>
      </c>
      <c r="M12" s="13">
        <f>SUM(M5:M11)</f>
        <v>34</v>
      </c>
      <c r="N12" s="13">
        <f>SUM(N5:N11)</f>
        <v>11899.4</v>
      </c>
      <c r="O12" s="13">
        <f>SUM(O5:O11)</f>
        <v>104954.69999999998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870</v>
      </c>
      <c r="D5" s="7">
        <v>3688</v>
      </c>
      <c r="E5" s="17">
        <v>855</v>
      </c>
      <c r="F5" s="20">
        <f>E5/'Tuần 01-07.3.2024'!E5*100-100</f>
        <v>31.741140215716484</v>
      </c>
      <c r="G5" s="20">
        <v>29</v>
      </c>
      <c r="H5" s="17">
        <v>144</v>
      </c>
      <c r="I5" s="7">
        <v>3324</v>
      </c>
      <c r="J5" s="22">
        <v>34</v>
      </c>
      <c r="K5" s="22">
        <v>3324</v>
      </c>
      <c r="L5" s="20">
        <f>K5/'Tuần 01-07.3.2024'!K5*100-100</f>
        <v>-6.942889137737964</v>
      </c>
      <c r="M5" s="17">
        <v>58</v>
      </c>
      <c r="N5" s="28">
        <v>8861.9</v>
      </c>
      <c r="O5" s="7">
        <f>N5+'Tuần 01-07.3.2024'!O5</f>
        <v>85965.29999999999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96</v>
      </c>
      <c r="F6" s="20">
        <f>E6/'Tuần 01-07.3.2024'!E6*100-100</f>
        <v>29.72972972972974</v>
      </c>
      <c r="G6" s="20"/>
      <c r="H6" s="7"/>
      <c r="I6" s="7"/>
      <c r="J6" s="22"/>
      <c r="K6" s="22">
        <v>116</v>
      </c>
      <c r="L6" s="20">
        <f>K6/'Tuần 01-07.3.2024'!K6*100-100</f>
        <v>-7.936507936507937</v>
      </c>
      <c r="M6" s="17"/>
      <c r="N6" s="28"/>
      <c r="O6" s="7">
        <f>N6+'Tuần 01-07.3.2024'!O6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1076</v>
      </c>
      <c r="E7" s="17">
        <v>33</v>
      </c>
      <c r="F7" s="20">
        <f>E7/'Tuần 01-07.3.2024'!E7*100-100</f>
        <v>135.71428571428572</v>
      </c>
      <c r="G7" s="20">
        <v>3</v>
      </c>
      <c r="H7" s="7"/>
      <c r="I7" s="7">
        <v>699</v>
      </c>
      <c r="J7" s="22">
        <v>32</v>
      </c>
      <c r="K7" s="22">
        <v>701</v>
      </c>
      <c r="L7" s="20">
        <f>K7/'Tuần 01-07.3.2024'!K7*100-100</f>
        <v>2.186588921282805</v>
      </c>
      <c r="M7" s="17"/>
      <c r="N7" s="28">
        <v>1069.6</v>
      </c>
      <c r="O7" s="7">
        <f>N7+'Tuần 01-07.3.2024'!O7</f>
        <v>7281.5</v>
      </c>
      <c r="Q7" s="23"/>
    </row>
    <row r="8" spans="1:17" ht="20.25" customHeight="1">
      <c r="A8" s="5">
        <v>4</v>
      </c>
      <c r="B8" s="6" t="s">
        <v>1</v>
      </c>
      <c r="C8" s="7">
        <v>1820</v>
      </c>
      <c r="D8" s="7">
        <v>120</v>
      </c>
      <c r="E8" s="22">
        <v>1839</v>
      </c>
      <c r="F8" s="20">
        <f>E8/'Tuần 01-07.3.2024'!E8*100-100</f>
        <v>15.660377358490578</v>
      </c>
      <c r="G8" s="20">
        <v>92</v>
      </c>
      <c r="H8" s="22">
        <v>970</v>
      </c>
      <c r="I8" s="7">
        <v>75</v>
      </c>
      <c r="J8" s="22"/>
      <c r="K8" s="22">
        <v>837</v>
      </c>
      <c r="L8" s="20">
        <f>K8/'Tuần 01-07.3.2024'!K8*100-100</f>
        <v>-2.900232018561482</v>
      </c>
      <c r="M8" s="17"/>
      <c r="N8" s="28">
        <v>2089.2</v>
      </c>
      <c r="O8" s="7">
        <f>N8+'Tuần 01-07.3.2024'!O8</f>
        <v>22995.600000000002</v>
      </c>
      <c r="Q8" s="23"/>
    </row>
    <row r="9" spans="1:17" ht="20.25" customHeight="1">
      <c r="A9" s="5">
        <v>5</v>
      </c>
      <c r="B9" s="6" t="s">
        <v>2</v>
      </c>
      <c r="C9" s="7">
        <v>17</v>
      </c>
      <c r="D9" s="7"/>
      <c r="E9" s="17">
        <v>17</v>
      </c>
      <c r="F9" s="20">
        <f>E9/'Tuần 01-07.3.2024'!E9*100-100</f>
        <v>112.5</v>
      </c>
      <c r="G9" s="20">
        <v>1</v>
      </c>
      <c r="H9" s="7"/>
      <c r="I9" s="7"/>
      <c r="J9" s="7">
        <v>171</v>
      </c>
      <c r="K9" s="7"/>
      <c r="L9" s="20"/>
      <c r="M9" s="7"/>
      <c r="N9" s="28">
        <v>17.7</v>
      </c>
      <c r="O9" s="7">
        <f>N9+'Tuần 01-07.3.2024'!O9</f>
        <v>458.5</v>
      </c>
      <c r="Q9" s="23"/>
    </row>
    <row r="10" spans="1:17" ht="20.25" customHeight="1">
      <c r="A10" s="5">
        <v>6</v>
      </c>
      <c r="B10" s="6" t="s">
        <v>21</v>
      </c>
      <c r="C10" s="7">
        <v>11</v>
      </c>
      <c r="D10" s="7"/>
      <c r="E10" s="17">
        <v>11</v>
      </c>
      <c r="F10" s="20">
        <f>E10/'Tuần 01-07.3.2024'!E10*100-100</f>
        <v>120.00000000000003</v>
      </c>
      <c r="G10" s="20"/>
      <c r="H10" s="7"/>
      <c r="I10" s="7"/>
      <c r="J10" s="7">
        <v>137</v>
      </c>
      <c r="K10" s="7"/>
      <c r="L10" s="20"/>
      <c r="M10" s="7"/>
      <c r="N10" s="28">
        <v>11.5</v>
      </c>
      <c r="O10" s="7">
        <f>N10+'Tuần 01-07.3.2024'!O10</f>
        <v>251.7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01-07.3.2024'!E11*100-100</f>
        <v>0</v>
      </c>
      <c r="G11" s="20"/>
      <c r="H11" s="7"/>
      <c r="I11" s="7"/>
      <c r="J11" s="7">
        <v>106</v>
      </c>
      <c r="K11" s="7"/>
      <c r="L11" s="20"/>
      <c r="M11" s="7"/>
      <c r="N11" s="28">
        <v>5.2</v>
      </c>
      <c r="O11" s="7">
        <f>N11+'Tuần 01-07.3.2024'!O11</f>
        <v>57.2</v>
      </c>
      <c r="Q11" s="23"/>
    </row>
    <row r="12" spans="1:18" ht="25.5" customHeight="1">
      <c r="A12" s="31" t="s">
        <v>3</v>
      </c>
      <c r="B12" s="32"/>
      <c r="C12" s="13">
        <f>SUM(C5:C11)</f>
        <v>2755</v>
      </c>
      <c r="D12" s="13">
        <f aca="true" t="shared" si="0" ref="D12:K12">SUM(D5:D11)</f>
        <v>4884</v>
      </c>
      <c r="E12" s="13">
        <f t="shared" si="0"/>
        <v>2857</v>
      </c>
      <c r="F12" s="20">
        <f>E12/'Tuần 01-07.3.2024'!E12*100-100</f>
        <v>21.78175618073317</v>
      </c>
      <c r="G12" s="13">
        <f t="shared" si="0"/>
        <v>125</v>
      </c>
      <c r="H12" s="13">
        <f t="shared" si="0"/>
        <v>1114</v>
      </c>
      <c r="I12" s="13">
        <f t="shared" si="0"/>
        <v>4098</v>
      </c>
      <c r="J12" s="13">
        <f t="shared" si="0"/>
        <v>480</v>
      </c>
      <c r="K12" s="13">
        <f t="shared" si="0"/>
        <v>4978</v>
      </c>
      <c r="L12" s="20">
        <f>K12/'Tuần 01-07.3.2024'!K12*100-100</f>
        <v>-5.108654212733512</v>
      </c>
      <c r="M12" s="13">
        <f>SUM(M5:M11)</f>
        <v>58</v>
      </c>
      <c r="N12" s="13">
        <f>SUM(N5:N11)</f>
        <v>12055.100000000002</v>
      </c>
      <c r="O12" s="13">
        <f>SUM(O5:O11)</f>
        <v>117009.79999999999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825</v>
      </c>
      <c r="D5" s="7">
        <v>4212</v>
      </c>
      <c r="E5" s="17">
        <v>832</v>
      </c>
      <c r="F5" s="20">
        <f>E5/'Tuần 08-14.3.2024'!E5*100-100</f>
        <v>-2.690058479532169</v>
      </c>
      <c r="G5" s="20">
        <v>28</v>
      </c>
      <c r="H5" s="17">
        <v>23</v>
      </c>
      <c r="I5" s="7">
        <v>3872</v>
      </c>
      <c r="J5" s="22">
        <v>15</v>
      </c>
      <c r="K5" s="22">
        <v>3872</v>
      </c>
      <c r="L5" s="20">
        <f>K5/'Tuần 08-14.3.2024'!K5*100-100</f>
        <v>16.486161251504214</v>
      </c>
      <c r="M5" s="17">
        <v>128</v>
      </c>
      <c r="N5" s="28">
        <v>8950.6</v>
      </c>
      <c r="O5" s="7">
        <f>N5+'Tuần 08-14.3.2024'!O5</f>
        <v>94915.9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08-14.3.2024'!E6*100-100</f>
        <v>-28.125</v>
      </c>
      <c r="G6" s="20"/>
      <c r="H6" s="7"/>
      <c r="I6" s="7"/>
      <c r="J6" s="22"/>
      <c r="K6" s="22">
        <v>161</v>
      </c>
      <c r="L6" s="20">
        <f>K6/'Tuần 08-14.3.2024'!K6*100-100</f>
        <v>38.79310344827587</v>
      </c>
      <c r="M6" s="17"/>
      <c r="N6" s="28"/>
      <c r="O6" s="7">
        <f>N6+'Tuần 08-14.3.2024'!O6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1016</v>
      </c>
      <c r="E7" s="17">
        <v>34</v>
      </c>
      <c r="F7" s="20">
        <f>E7/'Tuần 08-14.3.2024'!E7*100-100</f>
        <v>3.030303030303031</v>
      </c>
      <c r="G7" s="20">
        <v>4</v>
      </c>
      <c r="H7" s="7"/>
      <c r="I7" s="7">
        <v>717</v>
      </c>
      <c r="J7" s="22">
        <v>38</v>
      </c>
      <c r="K7" s="22">
        <v>717</v>
      </c>
      <c r="L7" s="20">
        <f>K7/'Tuần 08-14.3.2024'!K7*100-100</f>
        <v>2.282453637660481</v>
      </c>
      <c r="M7" s="17"/>
      <c r="N7" s="28">
        <v>1089.3</v>
      </c>
      <c r="O7" s="7">
        <f>N7+'Tuần 08-14.3.2024'!O7</f>
        <v>8370.8</v>
      </c>
      <c r="Q7" s="23"/>
    </row>
    <row r="8" spans="1:17" ht="20.25" customHeight="1">
      <c r="A8" s="5">
        <v>4</v>
      </c>
      <c r="B8" s="6" t="s">
        <v>1</v>
      </c>
      <c r="C8" s="7">
        <v>2015</v>
      </c>
      <c r="D8" s="7">
        <v>120</v>
      </c>
      <c r="E8" s="22">
        <v>1828</v>
      </c>
      <c r="F8" s="20">
        <f>E8/'Tuần 08-14.3.2024'!E8*100-100</f>
        <v>-0.598151169113649</v>
      </c>
      <c r="G8" s="20">
        <v>246</v>
      </c>
      <c r="H8" s="22">
        <v>1187</v>
      </c>
      <c r="I8" s="7">
        <v>195</v>
      </c>
      <c r="J8" s="22"/>
      <c r="K8" s="22">
        <v>1144</v>
      </c>
      <c r="L8" s="20">
        <f>K8/'Tuần 08-14.3.2024'!K8*100-100</f>
        <v>36.67861409796893</v>
      </c>
      <c r="M8" s="17"/>
      <c r="N8" s="28">
        <v>2484.1</v>
      </c>
      <c r="O8" s="7">
        <f>N8+'Tuần 08-14.3.2024'!O8</f>
        <v>25479.7</v>
      </c>
      <c r="Q8" s="23"/>
    </row>
    <row r="9" spans="1:17" ht="20.25" customHeight="1">
      <c r="A9" s="5">
        <v>5</v>
      </c>
      <c r="B9" s="6" t="s">
        <v>2</v>
      </c>
      <c r="C9" s="7">
        <v>18</v>
      </c>
      <c r="D9" s="7"/>
      <c r="E9" s="17">
        <v>18</v>
      </c>
      <c r="F9" s="20">
        <f>E9/'Tuần 08-14.3.2024'!E9*100-100</f>
        <v>5.882352941176478</v>
      </c>
      <c r="G9" s="20"/>
      <c r="H9" s="7"/>
      <c r="I9" s="7"/>
      <c r="J9" s="7">
        <v>43</v>
      </c>
      <c r="K9" s="7"/>
      <c r="L9" s="20"/>
      <c r="M9" s="7"/>
      <c r="N9" s="28">
        <v>18.7</v>
      </c>
      <c r="O9" s="7">
        <f>N9+'Tuần 08-14.3.2024'!O9</f>
        <v>477.2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08-14.3.2024'!E10*100-100</f>
        <v>-54.54545454545455</v>
      </c>
      <c r="G10" s="20"/>
      <c r="H10" s="7"/>
      <c r="I10" s="7"/>
      <c r="J10" s="7">
        <v>130</v>
      </c>
      <c r="K10" s="7"/>
      <c r="L10" s="20"/>
      <c r="M10" s="7"/>
      <c r="N10" s="28">
        <v>5.2</v>
      </c>
      <c r="O10" s="7">
        <f>N10+'Tuần 08-14.3.2024'!O10</f>
        <v>256.9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08-14.3.2024'!E11*100-100</f>
        <v>0</v>
      </c>
      <c r="G11" s="20"/>
      <c r="H11" s="7"/>
      <c r="I11" s="7"/>
      <c r="J11" s="7">
        <v>120</v>
      </c>
      <c r="K11" s="7"/>
      <c r="L11" s="20"/>
      <c r="M11" s="7"/>
      <c r="N11" s="28">
        <v>6.2</v>
      </c>
      <c r="O11" s="7">
        <f>N11+'Tuần 08-14.3.2024'!O11</f>
        <v>63.400000000000006</v>
      </c>
      <c r="Q11" s="23"/>
    </row>
    <row r="12" spans="1:18" ht="25.5" customHeight="1">
      <c r="A12" s="31" t="s">
        <v>3</v>
      </c>
      <c r="B12" s="32"/>
      <c r="C12" s="13">
        <f>SUM(C5:C11)</f>
        <v>2907</v>
      </c>
      <c r="D12" s="13">
        <f aca="true" t="shared" si="0" ref="D12:J12">SUM(D5:D11)</f>
        <v>5348</v>
      </c>
      <c r="E12" s="13">
        <f t="shared" si="0"/>
        <v>2792</v>
      </c>
      <c r="F12" s="21">
        <f>E12/'Tuần 08-14.3.2024'!E12*100-100</f>
        <v>-2.2751137556877836</v>
      </c>
      <c r="G12" s="13">
        <f t="shared" si="0"/>
        <v>278</v>
      </c>
      <c r="H12" s="13">
        <f t="shared" si="0"/>
        <v>1210</v>
      </c>
      <c r="I12" s="13">
        <f t="shared" si="0"/>
        <v>4784</v>
      </c>
      <c r="J12" s="13">
        <f t="shared" si="0"/>
        <v>346</v>
      </c>
      <c r="K12" s="13">
        <f>SUM(K5:K11)</f>
        <v>5894</v>
      </c>
      <c r="L12" s="21">
        <f>K12/'Tuần 08-14.3.2024'!K12*100-100</f>
        <v>18.400964242667726</v>
      </c>
      <c r="M12" s="13">
        <f>SUM(M5:M11)</f>
        <v>128</v>
      </c>
      <c r="N12" s="13">
        <f>SUM(N5:N11)</f>
        <v>12554.100000000002</v>
      </c>
      <c r="O12" s="13">
        <f>SUM(O5:O11)</f>
        <v>129563.89999999998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1113</v>
      </c>
      <c r="D5" s="7">
        <v>3990</v>
      </c>
      <c r="E5" s="17">
        <v>1100</v>
      </c>
      <c r="F5" s="20">
        <f>E5/'Tuần 15-21.3.2024'!E5*100-100</f>
        <v>32.21153846153845</v>
      </c>
      <c r="G5" s="20">
        <v>34</v>
      </c>
      <c r="H5" s="17">
        <v>66</v>
      </c>
      <c r="I5" s="7">
        <v>3742</v>
      </c>
      <c r="J5" s="22">
        <v>24</v>
      </c>
      <c r="K5" s="22">
        <v>3742</v>
      </c>
      <c r="L5" s="20">
        <f>K5/'Tuần 15-21.3.2024'!K5*100-100</f>
        <v>-3.3574380165289313</v>
      </c>
      <c r="M5" s="17">
        <v>131</v>
      </c>
      <c r="N5" s="28">
        <v>9884.9</v>
      </c>
      <c r="O5" s="7">
        <f>N5+'Tuần 15-21.3.2024'!O5</f>
        <v>104800.79999999999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83</v>
      </c>
      <c r="F6" s="20">
        <f>E6/'Tuần 15-21.3.2024'!E6*100-100</f>
        <v>20.289855072463766</v>
      </c>
      <c r="G6" s="20"/>
      <c r="H6" s="7"/>
      <c r="I6" s="7"/>
      <c r="J6" s="22"/>
      <c r="K6" s="22">
        <v>336</v>
      </c>
      <c r="L6" s="20">
        <f>K6/'Tuần 15-21.3.2024'!K6*100-100</f>
        <v>108.69565217391303</v>
      </c>
      <c r="M6" s="17"/>
      <c r="N6" s="28"/>
      <c r="O6" s="7">
        <f>N6+'Tuần 15-21.3.2024'!O6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34</v>
      </c>
      <c r="D7" s="7">
        <v>861</v>
      </c>
      <c r="E7" s="17"/>
      <c r="F7" s="20">
        <f>E7/'Tuần 15-21.3.2024'!E7*100-100</f>
        <v>-100</v>
      </c>
      <c r="G7" s="20">
        <v>5</v>
      </c>
      <c r="H7" s="7"/>
      <c r="I7" s="7">
        <v>573</v>
      </c>
      <c r="J7" s="22">
        <v>44</v>
      </c>
      <c r="K7" s="22">
        <v>573</v>
      </c>
      <c r="L7" s="20">
        <f>K7/'Tuần 15-21.3.2024'!K7*100-100</f>
        <v>-20.0836820083682</v>
      </c>
      <c r="M7" s="17"/>
      <c r="N7" s="28">
        <v>835.8</v>
      </c>
      <c r="O7" s="7">
        <f>N7+'Tuần 15-21.3.2024'!O7</f>
        <v>9206.599999999999</v>
      </c>
      <c r="Q7" s="23"/>
    </row>
    <row r="8" spans="1:17" ht="20.25" customHeight="1">
      <c r="A8" s="5">
        <v>4</v>
      </c>
      <c r="B8" s="6" t="s">
        <v>1</v>
      </c>
      <c r="C8" s="7">
        <v>1879</v>
      </c>
      <c r="D8" s="7">
        <v>150</v>
      </c>
      <c r="E8" s="22">
        <v>1871</v>
      </c>
      <c r="F8" s="20">
        <f>E8/'Tuần 15-21.3.2024'!E8*100-100</f>
        <v>2.3522975929978145</v>
      </c>
      <c r="G8" s="20">
        <v>225</v>
      </c>
      <c r="H8" s="22">
        <v>1292</v>
      </c>
      <c r="I8" s="7">
        <v>273</v>
      </c>
      <c r="J8" s="22">
        <v>15</v>
      </c>
      <c r="K8" s="22">
        <v>1249</v>
      </c>
      <c r="L8" s="20">
        <f>K8/'Tuần 15-21.3.2024'!K8*100-100</f>
        <v>9.178321678321694</v>
      </c>
      <c r="M8" s="17"/>
      <c r="N8" s="28">
        <v>2429.2</v>
      </c>
      <c r="O8" s="7">
        <f>N8+'Tuần 15-21.3.2024'!O8</f>
        <v>27908.9</v>
      </c>
      <c r="Q8" s="23"/>
    </row>
    <row r="9" spans="1:17" ht="20.25" customHeight="1">
      <c r="A9" s="5">
        <v>5</v>
      </c>
      <c r="B9" s="6" t="s">
        <v>2</v>
      </c>
      <c r="C9" s="7">
        <v>16</v>
      </c>
      <c r="D9" s="7"/>
      <c r="E9" s="17">
        <v>16</v>
      </c>
      <c r="F9" s="20">
        <f>E9/'Tuần 15-21.3.2024'!E9*100-100</f>
        <v>-11.111111111111114</v>
      </c>
      <c r="G9" s="20"/>
      <c r="H9" s="7"/>
      <c r="I9" s="7"/>
      <c r="J9" s="7">
        <v>195</v>
      </c>
      <c r="K9" s="7"/>
      <c r="L9" s="20"/>
      <c r="M9" s="7"/>
      <c r="N9" s="28">
        <v>16.6</v>
      </c>
      <c r="O9" s="7">
        <f>N9+'Tuần 15-21.3.2024'!O9</f>
        <v>493.8</v>
      </c>
      <c r="Q9" s="23"/>
    </row>
    <row r="10" spans="1:17" ht="20.25" customHeight="1">
      <c r="A10" s="5">
        <v>6</v>
      </c>
      <c r="B10" s="6" t="s">
        <v>21</v>
      </c>
      <c r="C10" s="7">
        <v>16</v>
      </c>
      <c r="D10" s="7"/>
      <c r="E10" s="17">
        <v>16</v>
      </c>
      <c r="F10" s="20">
        <f>E10/'Tuần 15-21.3.2024'!E10*100-100</f>
        <v>220</v>
      </c>
      <c r="G10" s="20"/>
      <c r="H10" s="7"/>
      <c r="I10" s="7"/>
      <c r="J10" s="7">
        <v>204</v>
      </c>
      <c r="K10" s="7"/>
      <c r="L10" s="20"/>
      <c r="M10" s="7"/>
      <c r="N10" s="28">
        <v>16.6</v>
      </c>
      <c r="O10" s="7">
        <f>N10+'Tuần 15-21.3.2024'!O10</f>
        <v>273.5</v>
      </c>
      <c r="Q10" s="23"/>
    </row>
    <row r="11" spans="1:17" ht="20.25" customHeight="1">
      <c r="A11" s="5">
        <v>7</v>
      </c>
      <c r="B11" s="6" t="s">
        <v>22</v>
      </c>
      <c r="C11" s="7">
        <v>11</v>
      </c>
      <c r="D11" s="7"/>
      <c r="E11" s="7">
        <v>10</v>
      </c>
      <c r="F11" s="20">
        <f>E11/'Tuần 15-21.3.2024'!E11*100-100</f>
        <v>66.66666666666669</v>
      </c>
      <c r="G11" s="20"/>
      <c r="H11" s="7"/>
      <c r="I11" s="7"/>
      <c r="J11" s="7">
        <v>72</v>
      </c>
      <c r="K11" s="7"/>
      <c r="L11" s="20"/>
      <c r="M11" s="7"/>
      <c r="N11" s="28">
        <v>6.2</v>
      </c>
      <c r="O11" s="7">
        <f>N11+'Tuần 15-21.3.2024'!O11</f>
        <v>69.60000000000001</v>
      </c>
      <c r="Q11" s="23"/>
    </row>
    <row r="12" spans="1:18" ht="25.5" customHeight="1">
      <c r="A12" s="31" t="s">
        <v>3</v>
      </c>
      <c r="B12" s="32"/>
      <c r="C12" s="13">
        <f>SUM(C5:C11)</f>
        <v>3069</v>
      </c>
      <c r="D12" s="13">
        <f aca="true" t="shared" si="0" ref="D12:J12">SUM(D5:D11)</f>
        <v>5001</v>
      </c>
      <c r="E12" s="13">
        <f t="shared" si="0"/>
        <v>3096</v>
      </c>
      <c r="F12" s="21">
        <f>E12/'Tuần 15-21.3.2024'!E12*100-100</f>
        <v>10.88825214899714</v>
      </c>
      <c r="G12" s="13">
        <f t="shared" si="0"/>
        <v>264</v>
      </c>
      <c r="H12" s="13">
        <f t="shared" si="0"/>
        <v>1358</v>
      </c>
      <c r="I12" s="13">
        <f t="shared" si="0"/>
        <v>4588</v>
      </c>
      <c r="J12" s="13">
        <f t="shared" si="0"/>
        <v>554</v>
      </c>
      <c r="K12" s="13">
        <f>SUM(K5:K11)</f>
        <v>5900</v>
      </c>
      <c r="L12" s="21" t="s">
        <v>24</v>
      </c>
      <c r="M12" s="13">
        <f>SUM(M5:M11)</f>
        <v>131</v>
      </c>
      <c r="N12" s="13">
        <f>SUM(N5:N11)</f>
        <v>13189.3</v>
      </c>
      <c r="O12" s="13">
        <f>SUM(O5:O11)</f>
        <v>142753.19999999998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1357</v>
      </c>
      <c r="D5" s="7">
        <v>3979</v>
      </c>
      <c r="E5" s="17">
        <v>1366</v>
      </c>
      <c r="F5" s="20">
        <f>E5/'Tuần 22-28.3.2024'!E5*100-100</f>
        <v>24.181818181818173</v>
      </c>
      <c r="G5" s="20">
        <v>28</v>
      </c>
      <c r="H5" s="17">
        <v>101</v>
      </c>
      <c r="I5" s="7">
        <v>3448</v>
      </c>
      <c r="J5" s="22">
        <v>24</v>
      </c>
      <c r="K5" s="22">
        <v>3448</v>
      </c>
      <c r="L5" s="20">
        <f>K5/'Tuần 22-28.3.2024'!K5*100-100</f>
        <v>-7.856761090326032</v>
      </c>
      <c r="M5" s="17">
        <v>45</v>
      </c>
      <c r="N5" s="28">
        <v>10386.7</v>
      </c>
      <c r="O5" s="7">
        <f>N5+'Tuần 22-28.3.2024'!O5</f>
        <v>115187.49999999999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90</v>
      </c>
      <c r="F6" s="20">
        <f>E6/'Tuần 22-28.3.2024'!E6*100-100</f>
        <v>8.433734939759034</v>
      </c>
      <c r="G6" s="20"/>
      <c r="H6" s="7"/>
      <c r="I6" s="7"/>
      <c r="J6" s="22"/>
      <c r="K6" s="22">
        <v>178</v>
      </c>
      <c r="L6" s="20">
        <f>K6/'Tuần 22-28.3.2024'!K6*100-100</f>
        <v>-47.023809523809526</v>
      </c>
      <c r="M6" s="17"/>
      <c r="N6" s="28"/>
      <c r="O6" s="7">
        <f>N6+'Tuần 22-28.3.2024'!O6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984</v>
      </c>
      <c r="E7" s="17">
        <v>28</v>
      </c>
      <c r="F7" s="20"/>
      <c r="G7" s="20">
        <v>13</v>
      </c>
      <c r="H7" s="7"/>
      <c r="I7" s="7">
        <v>657</v>
      </c>
      <c r="J7" s="22">
        <v>32</v>
      </c>
      <c r="K7" s="22">
        <v>657</v>
      </c>
      <c r="L7" s="20">
        <f>K7/'Tuần 22-28.3.2024'!K7*100-100</f>
        <v>14.659685863874344</v>
      </c>
      <c r="M7" s="17"/>
      <c r="N7" s="28">
        <v>946.3</v>
      </c>
      <c r="O7" s="7">
        <f>N7+'Tuần 22-28.3.2024'!O7</f>
        <v>10152.899999999998</v>
      </c>
      <c r="Q7" s="23"/>
    </row>
    <row r="8" spans="1:17" ht="20.25" customHeight="1">
      <c r="A8" s="5">
        <v>4</v>
      </c>
      <c r="B8" s="6" t="s">
        <v>1</v>
      </c>
      <c r="C8" s="7">
        <v>1634</v>
      </c>
      <c r="D8" s="7">
        <v>150</v>
      </c>
      <c r="E8" s="22">
        <v>1696</v>
      </c>
      <c r="F8" s="20">
        <f>E8/'Tuần 22-28.3.2024'!E8*100-100</f>
        <v>-9.353287012292881</v>
      </c>
      <c r="G8" s="20">
        <v>133</v>
      </c>
      <c r="H8" s="22">
        <v>1238</v>
      </c>
      <c r="I8" s="7">
        <v>194</v>
      </c>
      <c r="J8" s="22"/>
      <c r="K8" s="22">
        <v>1261</v>
      </c>
      <c r="L8" s="20">
        <f>K8/'Tuần 22-28.3.2024'!K8*100-100</f>
        <v>0.9607686148919186</v>
      </c>
      <c r="M8" s="17"/>
      <c r="N8" s="28">
        <v>2251.9</v>
      </c>
      <c r="O8" s="7">
        <f>N8+'Tuần 22-28.3.2024'!O8</f>
        <v>30160.800000000003</v>
      </c>
      <c r="Q8" s="23"/>
    </row>
    <row r="9" spans="1:17" ht="20.25" customHeight="1">
      <c r="A9" s="5">
        <v>5</v>
      </c>
      <c r="B9" s="6" t="s">
        <v>2</v>
      </c>
      <c r="C9" s="7">
        <v>9</v>
      </c>
      <c r="D9" s="7"/>
      <c r="E9" s="17">
        <v>9</v>
      </c>
      <c r="F9" s="20">
        <f>E9/'Tuần 22-28.3.2024'!E9*100-100</f>
        <v>-43.75</v>
      </c>
      <c r="G9" s="20"/>
      <c r="H9" s="7"/>
      <c r="I9" s="7"/>
      <c r="J9" s="7">
        <v>52</v>
      </c>
      <c r="K9" s="7"/>
      <c r="L9" s="20"/>
      <c r="M9" s="7"/>
      <c r="N9" s="28">
        <v>9.4</v>
      </c>
      <c r="O9" s="7">
        <f>N9+'Tuần 22-28.3.2024'!O9</f>
        <v>503.2</v>
      </c>
      <c r="Q9" s="23"/>
    </row>
    <row r="10" spans="1:17" ht="20.25" customHeight="1">
      <c r="A10" s="5">
        <v>6</v>
      </c>
      <c r="B10" s="6" t="s">
        <v>21</v>
      </c>
      <c r="C10" s="7">
        <v>32</v>
      </c>
      <c r="D10" s="7"/>
      <c r="E10" s="17">
        <v>32</v>
      </c>
      <c r="F10" s="20">
        <f>E10/'Tuần 22-28.3.2024'!E10*100-100</f>
        <v>100</v>
      </c>
      <c r="G10" s="20"/>
      <c r="H10" s="7"/>
      <c r="I10" s="7"/>
      <c r="J10" s="7">
        <v>408</v>
      </c>
      <c r="K10" s="7"/>
      <c r="L10" s="20"/>
      <c r="M10" s="7"/>
      <c r="N10" s="28">
        <v>33.3</v>
      </c>
      <c r="O10" s="7">
        <f>N10+'Tuần 22-28.3.2024'!O10</f>
        <v>306.8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2</v>
      </c>
      <c r="F11" s="20">
        <f>E11/'Tuần 22-28.3.2024'!E11*100-100</f>
        <v>-80</v>
      </c>
      <c r="G11" s="20"/>
      <c r="H11" s="7"/>
      <c r="I11" s="7"/>
      <c r="J11" s="7">
        <v>22</v>
      </c>
      <c r="K11" s="7"/>
      <c r="L11" s="20"/>
      <c r="M11" s="7"/>
      <c r="N11" s="28">
        <v>2.1</v>
      </c>
      <c r="O11" s="7">
        <f>N11+'Tuần 22-28.3.2024'!O11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3072</v>
      </c>
      <c r="D12" s="13">
        <f aca="true" t="shared" si="0" ref="D12:J12">SUM(D5:D11)</f>
        <v>5113</v>
      </c>
      <c r="E12" s="13">
        <f t="shared" si="0"/>
        <v>3223</v>
      </c>
      <c r="F12" s="20">
        <f>E12/'Tuần 22-28.3.2024'!E12*100-100</f>
        <v>4.1020671834625375</v>
      </c>
      <c r="G12" s="13">
        <f t="shared" si="0"/>
        <v>174</v>
      </c>
      <c r="H12" s="13">
        <f t="shared" si="0"/>
        <v>1339</v>
      </c>
      <c r="I12" s="13">
        <f t="shared" si="0"/>
        <v>4299</v>
      </c>
      <c r="J12" s="13">
        <f t="shared" si="0"/>
        <v>538</v>
      </c>
      <c r="K12" s="13">
        <f>SUM(K5:K11)</f>
        <v>5544</v>
      </c>
      <c r="L12" s="20">
        <f>K12/'Tuần 22-28.3.2024'!K12*100-100</f>
        <v>-6.0338983050847474</v>
      </c>
      <c r="M12" s="13">
        <f>SUM(M5:M11)</f>
        <v>45</v>
      </c>
      <c r="N12" s="13">
        <f>SUM(N5:N11)</f>
        <v>13629.699999999999</v>
      </c>
      <c r="O12" s="13">
        <f>SUM(O5:O11)</f>
        <v>156382.9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1942</v>
      </c>
      <c r="D5" s="7">
        <v>3839</v>
      </c>
      <c r="E5" s="17">
        <v>1543</v>
      </c>
      <c r="F5" s="20">
        <f>E5/'Tuần 29.3-4.4.2024'!E5*100-100</f>
        <v>12.957540263543194</v>
      </c>
      <c r="G5" s="20">
        <v>379</v>
      </c>
      <c r="H5" s="17">
        <v>195</v>
      </c>
      <c r="I5" s="7">
        <v>3596</v>
      </c>
      <c r="J5" s="22">
        <v>24</v>
      </c>
      <c r="K5" s="22">
        <v>3596</v>
      </c>
      <c r="L5" s="20">
        <f>K5/'Tuần 29.3-4.4.2024'!K5*100-100</f>
        <v>4.292343387470993</v>
      </c>
      <c r="M5" s="17">
        <v>217</v>
      </c>
      <c r="N5" s="28">
        <v>11105.5</v>
      </c>
      <c r="O5" s="7">
        <f>N5+'Tuần 29.3-4.4.2024'!O5</f>
        <v>126292.99999999999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94</v>
      </c>
      <c r="F6" s="20">
        <f>E6/'Tuần 29.3-4.4.2024'!E6*100-100</f>
        <v>4.444444444444457</v>
      </c>
      <c r="G6" s="20"/>
      <c r="H6" s="7"/>
      <c r="I6" s="7"/>
      <c r="J6" s="22"/>
      <c r="K6" s="22">
        <v>199</v>
      </c>
      <c r="L6" s="20">
        <f>K6/'Tuần 29.3-4.4.2024'!K6*100-100</f>
        <v>11.797752808988761</v>
      </c>
      <c r="M6" s="17"/>
      <c r="N6" s="28"/>
      <c r="O6" s="7">
        <f>N6+'Tuần 29.3-4.4.2024'!O6</f>
        <v>0</v>
      </c>
      <c r="Q6" s="23"/>
    </row>
    <row r="7" spans="1:17" ht="20.25" customHeight="1">
      <c r="A7" s="5">
        <v>3</v>
      </c>
      <c r="B7" s="6" t="s">
        <v>7</v>
      </c>
      <c r="C7" s="7">
        <v>19</v>
      </c>
      <c r="D7" s="7">
        <v>997</v>
      </c>
      <c r="E7" s="17">
        <v>26</v>
      </c>
      <c r="F7" s="20">
        <f>E7/'Tuần 29.3-4.4.2024'!E7*100-100</f>
        <v>-7.142857142857139</v>
      </c>
      <c r="G7" s="20">
        <v>10</v>
      </c>
      <c r="H7" s="7"/>
      <c r="I7" s="7">
        <v>699</v>
      </c>
      <c r="J7" s="22">
        <v>25</v>
      </c>
      <c r="K7" s="22">
        <v>699</v>
      </c>
      <c r="L7" s="20">
        <f>K7/'Tuần 29.3-4.4.2024'!K7*100-100</f>
        <v>6.392694063926953</v>
      </c>
      <c r="M7" s="17"/>
      <c r="N7" s="28">
        <v>970.6</v>
      </c>
      <c r="O7" s="7">
        <f>N7+'Tuần 29.3-4.4.2024'!O7</f>
        <v>11123.499999999998</v>
      </c>
      <c r="Q7" s="23"/>
    </row>
    <row r="8" spans="1:17" ht="20.25" customHeight="1">
      <c r="A8" s="5">
        <v>4</v>
      </c>
      <c r="B8" s="6" t="s">
        <v>1</v>
      </c>
      <c r="C8" s="7">
        <v>1604</v>
      </c>
      <c r="D8" s="7">
        <v>200</v>
      </c>
      <c r="E8" s="22">
        <v>1679</v>
      </c>
      <c r="F8" s="20">
        <f>E8/'Tuần 29.3-4.4.2024'!E8*100-100</f>
        <v>-1.0023584905660385</v>
      </c>
      <c r="G8" s="20">
        <v>51</v>
      </c>
      <c r="H8" s="22">
        <v>1220</v>
      </c>
      <c r="I8" s="7">
        <v>199</v>
      </c>
      <c r="J8" s="22"/>
      <c r="K8" s="22">
        <v>1131</v>
      </c>
      <c r="L8" s="20">
        <f>K8/'Tuần 29.3-4.4.2024'!K8*100-100</f>
        <v>-10.309278350515456</v>
      </c>
      <c r="M8" s="17"/>
      <c r="N8" s="28">
        <v>2126.1</v>
      </c>
      <c r="O8" s="7">
        <f>N8+'Tuần 29.3-4.4.2024'!O8</f>
        <v>32286.9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29.3-4.4.2024'!E9*100-100</f>
        <v>-77.77777777777777</v>
      </c>
      <c r="G9" s="20"/>
      <c r="H9" s="7"/>
      <c r="I9" s="7"/>
      <c r="J9" s="7">
        <v>51</v>
      </c>
      <c r="K9" s="7"/>
      <c r="L9" s="20"/>
      <c r="M9" s="7"/>
      <c r="N9" s="28">
        <v>2.1</v>
      </c>
      <c r="O9" s="7">
        <f>N9+'Tuần 29.3-4.4.2024'!O9</f>
        <v>505.3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17">
        <v>20</v>
      </c>
      <c r="F10" s="20">
        <f>E10/'Tuần 29.3-4.4.2024'!E10*100-100</f>
        <v>-37.5</v>
      </c>
      <c r="G10" s="20"/>
      <c r="H10" s="7"/>
      <c r="I10" s="7"/>
      <c r="J10" s="7">
        <v>236</v>
      </c>
      <c r="K10" s="7"/>
      <c r="L10" s="20"/>
      <c r="M10" s="7"/>
      <c r="N10" s="28">
        <v>20.8</v>
      </c>
      <c r="O10" s="7">
        <f>N10+'Tuần 29.3-4.4.2024'!O10</f>
        <v>327.6</v>
      </c>
      <c r="Q10" s="23"/>
    </row>
    <row r="11" spans="1:17" ht="20.25" customHeight="1">
      <c r="A11" s="5">
        <v>7</v>
      </c>
      <c r="B11" s="6" t="s">
        <v>22</v>
      </c>
      <c r="C11" s="7">
        <v>0</v>
      </c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29.3-4.4.2024'!O11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3587</v>
      </c>
      <c r="D12" s="13">
        <f aca="true" t="shared" si="0" ref="D12:J12">SUM(D5:D11)</f>
        <v>5036</v>
      </c>
      <c r="E12" s="13">
        <f t="shared" si="0"/>
        <v>3364</v>
      </c>
      <c r="F12" s="20">
        <f>E12/'Tuần 29.3-4.4.2024'!E12*100-100</f>
        <v>4.374806081290728</v>
      </c>
      <c r="G12" s="13">
        <f t="shared" si="0"/>
        <v>440</v>
      </c>
      <c r="H12" s="13">
        <f t="shared" si="0"/>
        <v>1415</v>
      </c>
      <c r="I12" s="13">
        <f t="shared" si="0"/>
        <v>4494</v>
      </c>
      <c r="J12" s="13">
        <f t="shared" si="0"/>
        <v>336</v>
      </c>
      <c r="K12" s="13">
        <f>SUM(K5:K11)</f>
        <v>5625</v>
      </c>
      <c r="L12" s="20">
        <f>K12/'Tuần 29.3-4.4.2024'!K12*100-100</f>
        <v>1.4610389610389518</v>
      </c>
      <c r="M12" s="13">
        <f>SUM(M5:M11)</f>
        <v>217</v>
      </c>
      <c r="N12" s="13">
        <f>SUM(N5:N11)</f>
        <v>14225.1</v>
      </c>
      <c r="O12" s="13">
        <f>SUM(O5:O11)</f>
        <v>170607.99999999997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49" sqref="U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1657</v>
      </c>
      <c r="D5" s="7">
        <v>4189</v>
      </c>
      <c r="E5" s="17">
        <v>1846</v>
      </c>
      <c r="F5" s="20">
        <f>E5/'Tuần 5-11.4.2024 '!E5*100-100</f>
        <v>19.637070641607266</v>
      </c>
      <c r="G5" s="20">
        <v>314</v>
      </c>
      <c r="H5" s="17">
        <v>212</v>
      </c>
      <c r="I5" s="7">
        <v>2776</v>
      </c>
      <c r="J5" s="22"/>
      <c r="K5" s="22">
        <v>3776</v>
      </c>
      <c r="L5" s="20">
        <f>K5/'Tuần 5-11.4.2024 '!K5*100-100</f>
        <v>5.005561735261409</v>
      </c>
      <c r="M5" s="17">
        <v>110</v>
      </c>
      <c r="N5" s="28">
        <v>11803.3</v>
      </c>
      <c r="O5" s="7">
        <f>N5+'Tuần 5-11.4.2024 '!O5</f>
        <v>138096.3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5-11.4.2024 '!E6*100-100</f>
        <v>-26.59574468085107</v>
      </c>
      <c r="G6" s="20"/>
      <c r="H6" s="7"/>
      <c r="I6" s="7"/>
      <c r="J6" s="22"/>
      <c r="K6" s="22">
        <v>285</v>
      </c>
      <c r="L6" s="20">
        <f>K6/'Tuần 5-11.4.2024 '!K6*100-100</f>
        <v>43.21608040201005</v>
      </c>
      <c r="M6" s="17"/>
      <c r="N6" s="28"/>
      <c r="O6" s="7">
        <f>N6+'Tuần 5-11.4.2024 '!O6</f>
        <v>0</v>
      </c>
      <c r="Q6" s="23"/>
    </row>
    <row r="7" spans="1:17" ht="20.25" customHeight="1">
      <c r="A7" s="5">
        <v>3</v>
      </c>
      <c r="B7" s="6" t="s">
        <v>7</v>
      </c>
      <c r="C7" s="7">
        <v>48</v>
      </c>
      <c r="D7" s="7">
        <v>931</v>
      </c>
      <c r="E7" s="17">
        <v>42</v>
      </c>
      <c r="F7" s="20">
        <f>E7/'Tuần 5-11.4.2024 '!E7*100-100</f>
        <v>61.53846153846155</v>
      </c>
      <c r="G7" s="20">
        <v>3</v>
      </c>
      <c r="H7" s="7"/>
      <c r="I7" s="7">
        <v>625</v>
      </c>
      <c r="J7" s="22">
        <v>44</v>
      </c>
      <c r="K7" s="22">
        <v>625</v>
      </c>
      <c r="L7" s="20">
        <f>K7/'Tuần 5-11.4.2024 '!K7*100-100</f>
        <v>-10.586552217453502</v>
      </c>
      <c r="M7" s="17"/>
      <c r="N7" s="28">
        <v>970.5</v>
      </c>
      <c r="O7" s="7">
        <f>N7+'Tuần 5-11.4.2024 '!O7</f>
        <v>12093.999999999998</v>
      </c>
      <c r="Q7" s="23"/>
    </row>
    <row r="8" spans="1:17" ht="20.25" customHeight="1">
      <c r="A8" s="5">
        <v>4</v>
      </c>
      <c r="B8" s="6" t="s">
        <v>1</v>
      </c>
      <c r="C8" s="7">
        <v>1465</v>
      </c>
      <c r="D8" s="7">
        <v>180</v>
      </c>
      <c r="E8" s="22">
        <v>1336</v>
      </c>
      <c r="F8" s="20">
        <f>E8/'Tuần 5-11.4.2024 '!E8*100-100</f>
        <v>-20.428826682549143</v>
      </c>
      <c r="G8" s="20">
        <v>164</v>
      </c>
      <c r="H8" s="22">
        <v>1006</v>
      </c>
      <c r="I8" s="7">
        <v>266</v>
      </c>
      <c r="J8" s="22">
        <v>1</v>
      </c>
      <c r="K8" s="22">
        <v>1245</v>
      </c>
      <c r="L8" s="20">
        <f>K8/'Tuần 5-11.4.2024 '!K8*100-100</f>
        <v>10.07957559681698</v>
      </c>
      <c r="M8" s="17"/>
      <c r="N8" s="28">
        <v>2171.8</v>
      </c>
      <c r="O8" s="7">
        <f>N8+'Tuần 5-11.4.2024 '!O8</f>
        <v>34458.700000000004</v>
      </c>
      <c r="Q8" s="23"/>
    </row>
    <row r="9" spans="1:17" ht="20.25" customHeight="1">
      <c r="A9" s="5">
        <v>5</v>
      </c>
      <c r="B9" s="6" t="s">
        <v>2</v>
      </c>
      <c r="C9" s="7">
        <v>4</v>
      </c>
      <c r="D9" s="7"/>
      <c r="E9" s="17">
        <v>4</v>
      </c>
      <c r="F9" s="20">
        <f>E9/'Tuần 5-11.4.2024 '!E9*100-100</f>
        <v>100</v>
      </c>
      <c r="G9" s="20"/>
      <c r="H9" s="7"/>
      <c r="I9" s="7"/>
      <c r="J9" s="7">
        <v>98</v>
      </c>
      <c r="K9" s="7"/>
      <c r="L9" s="20"/>
      <c r="M9" s="7"/>
      <c r="N9" s="28">
        <v>4.2</v>
      </c>
      <c r="O9" s="7">
        <f>N9+'Tuần 5-11.4.2024 '!O9</f>
        <v>509.5</v>
      </c>
      <c r="Q9" s="23"/>
    </row>
    <row r="10" spans="1:17" ht="20.25" customHeight="1">
      <c r="A10" s="5">
        <v>6</v>
      </c>
      <c r="B10" s="6" t="s">
        <v>21</v>
      </c>
      <c r="C10" s="7">
        <v>43</v>
      </c>
      <c r="D10" s="7"/>
      <c r="E10" s="17">
        <v>33</v>
      </c>
      <c r="F10" s="20">
        <f>E10/'Tuần 5-11.4.2024 '!E10*100-100</f>
        <v>65</v>
      </c>
      <c r="G10" s="20">
        <v>10</v>
      </c>
      <c r="H10" s="7"/>
      <c r="I10" s="7"/>
      <c r="J10" s="7">
        <v>588</v>
      </c>
      <c r="K10" s="7"/>
      <c r="L10" s="20"/>
      <c r="M10" s="7"/>
      <c r="N10" s="28">
        <v>41.6</v>
      </c>
      <c r="O10" s="7">
        <f>N10+'Tuần 5-11.4.2024 '!O10</f>
        <v>369.20000000000005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5-11.4.2024 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3217</v>
      </c>
      <c r="D12" s="13">
        <f aca="true" t="shared" si="0" ref="D12:J12">SUM(D5:D11)</f>
        <v>5300</v>
      </c>
      <c r="E12" s="13">
        <f t="shared" si="0"/>
        <v>3330</v>
      </c>
      <c r="F12" s="20">
        <f>E12/'Tuần 5-11.4.2024 '!E12*100-100</f>
        <v>-1.0107015457788293</v>
      </c>
      <c r="G12" s="13">
        <f t="shared" si="0"/>
        <v>491</v>
      </c>
      <c r="H12" s="13">
        <f t="shared" si="0"/>
        <v>1218</v>
      </c>
      <c r="I12" s="13">
        <f t="shared" si="0"/>
        <v>3667</v>
      </c>
      <c r="J12" s="13">
        <f t="shared" si="0"/>
        <v>731</v>
      </c>
      <c r="K12" s="13">
        <f>SUM(K5:K11)</f>
        <v>5931</v>
      </c>
      <c r="L12" s="20">
        <f>K12/'Tuần 5-11.4.2024 '!K12*100-100</f>
        <v>5.439999999999998</v>
      </c>
      <c r="M12" s="13">
        <f>SUM(M5:M11)</f>
        <v>110</v>
      </c>
      <c r="N12" s="13">
        <f>SUM(N5:N11)</f>
        <v>14991.4</v>
      </c>
      <c r="O12" s="13">
        <f>SUM(O5:O11)</f>
        <v>185599.40000000002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1524</v>
      </c>
      <c r="D5" s="7">
        <v>4116</v>
      </c>
      <c r="E5" s="17">
        <v>1545</v>
      </c>
      <c r="F5" s="20">
        <f>E5/'Tuần 12-18.4.2024'!E5*100-100</f>
        <v>-16.305525460455044</v>
      </c>
      <c r="G5" s="20">
        <v>463</v>
      </c>
      <c r="H5" s="17">
        <v>251</v>
      </c>
      <c r="I5" s="7">
        <v>3838</v>
      </c>
      <c r="J5" s="22">
        <v>30</v>
      </c>
      <c r="K5" s="22">
        <v>3838</v>
      </c>
      <c r="L5" s="20">
        <f>K5/'Tuần 12-18.4.2024'!K5*100-100</f>
        <v>1.6419491525423666</v>
      </c>
      <c r="M5" s="17">
        <v>86</v>
      </c>
      <c r="N5" s="28">
        <v>11229.9</v>
      </c>
      <c r="O5" s="7">
        <f>N5+'Tuần 12-18.4.2024'!O5</f>
        <v>149326.19999999998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135</v>
      </c>
      <c r="F6" s="20">
        <f>E6/'Tuần 12-18.4.2024'!E6*100-100</f>
        <v>95.65217391304347</v>
      </c>
      <c r="G6" s="20"/>
      <c r="H6" s="7"/>
      <c r="I6" s="7"/>
      <c r="J6" s="22"/>
      <c r="K6" s="22">
        <v>276</v>
      </c>
      <c r="L6" s="20">
        <f>K6/'Tuần 12-18.4.2024'!K6*100-100</f>
        <v>-3.1578947368421098</v>
      </c>
      <c r="M6" s="17"/>
      <c r="N6" s="28"/>
      <c r="O6" s="7">
        <f>N6+'Tuần 12-18.4.2024'!O6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710</v>
      </c>
      <c r="E7" s="17">
        <v>26</v>
      </c>
      <c r="F7" s="20">
        <f>E7/'Tuần 12-18.4.2024'!E7*100-100</f>
        <v>-38.095238095238095</v>
      </c>
      <c r="G7" s="20">
        <v>8</v>
      </c>
      <c r="H7" s="7"/>
      <c r="I7" s="7">
        <v>535</v>
      </c>
      <c r="J7" s="22">
        <v>26</v>
      </c>
      <c r="K7" s="22">
        <v>535</v>
      </c>
      <c r="L7" s="20">
        <f>K7/'Tuần 12-18.4.2024'!K7*100-100</f>
        <v>-14.400000000000006</v>
      </c>
      <c r="M7" s="17"/>
      <c r="N7" s="28">
        <v>705</v>
      </c>
      <c r="O7" s="7">
        <f>N7+'Tuần 12-18.4.2024'!O7</f>
        <v>12798.999999999998</v>
      </c>
      <c r="Q7" s="23"/>
    </row>
    <row r="8" spans="1:17" ht="20.25" customHeight="1">
      <c r="A8" s="5">
        <v>4</v>
      </c>
      <c r="B8" s="6" t="s">
        <v>1</v>
      </c>
      <c r="C8" s="7">
        <v>1438</v>
      </c>
      <c r="D8" s="7">
        <v>190</v>
      </c>
      <c r="E8" s="22">
        <v>1311</v>
      </c>
      <c r="F8" s="20">
        <f>E8/'Tuần 12-18.4.2024'!E8*100-100</f>
        <v>-1.8712574850299433</v>
      </c>
      <c r="G8" s="20">
        <v>265</v>
      </c>
      <c r="H8" s="22">
        <v>892</v>
      </c>
      <c r="I8" s="7">
        <v>252</v>
      </c>
      <c r="J8" s="22">
        <v>4</v>
      </c>
      <c r="K8" s="22">
        <v>1114</v>
      </c>
      <c r="L8" s="20">
        <f>K8/'Tuần 12-18.4.2024'!K8*100-100</f>
        <v>-10.52208835341365</v>
      </c>
      <c r="M8" s="17"/>
      <c r="N8" s="28">
        <v>2054.8</v>
      </c>
      <c r="O8" s="7">
        <f>N8+'Tuần 12-18.4.2024'!O8</f>
        <v>36513.50000000001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17">
        <v>1</v>
      </c>
      <c r="F9" s="20">
        <f>E9/'Tuần 12-18.4.2024'!E9*100-100</f>
        <v>-75</v>
      </c>
      <c r="G9" s="20"/>
      <c r="H9" s="7"/>
      <c r="I9" s="7"/>
      <c r="J9" s="7">
        <v>25</v>
      </c>
      <c r="K9" s="7"/>
      <c r="L9" s="20"/>
      <c r="M9" s="7"/>
      <c r="N9" s="28">
        <v>1</v>
      </c>
      <c r="O9" s="7">
        <f>N9+'Tuần 12-18.4.2024'!O9</f>
        <v>510.5</v>
      </c>
      <c r="Q9" s="23"/>
    </row>
    <row r="10" spans="1:17" ht="20.25" customHeight="1">
      <c r="A10" s="5">
        <v>6</v>
      </c>
      <c r="B10" s="6" t="s">
        <v>21</v>
      </c>
      <c r="C10" s="7">
        <v>18</v>
      </c>
      <c r="D10" s="7"/>
      <c r="E10" s="17">
        <v>18</v>
      </c>
      <c r="F10" s="20">
        <f>E10/'Tuần 12-18.4.2024'!E10*100-100</f>
        <v>-45.45454545454546</v>
      </c>
      <c r="G10" s="20"/>
      <c r="H10" s="7"/>
      <c r="I10" s="7"/>
      <c r="J10" s="7">
        <v>520</v>
      </c>
      <c r="K10" s="7"/>
      <c r="L10" s="20"/>
      <c r="M10" s="7"/>
      <c r="N10" s="28">
        <v>14.6</v>
      </c>
      <c r="O10" s="7">
        <f>N10+'Tuần 12-18.4.2024'!O10</f>
        <v>383.80000000000007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12-18.4.2024'!O11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3012</v>
      </c>
      <c r="D12" s="13">
        <f aca="true" t="shared" si="0" ref="D12:J12">SUM(D5:D11)</f>
        <v>5016</v>
      </c>
      <c r="E12" s="13">
        <f t="shared" si="0"/>
        <v>3036</v>
      </c>
      <c r="F12" s="20">
        <f>E12/'Tuần 12-18.4.2024'!E12*100-100</f>
        <v>-8.828828828828833</v>
      </c>
      <c r="G12" s="13">
        <f t="shared" si="0"/>
        <v>736</v>
      </c>
      <c r="H12" s="13">
        <f t="shared" si="0"/>
        <v>1143</v>
      </c>
      <c r="I12" s="13">
        <f t="shared" si="0"/>
        <v>4625</v>
      </c>
      <c r="J12" s="13">
        <f t="shared" si="0"/>
        <v>605</v>
      </c>
      <c r="K12" s="13">
        <f>SUM(K5:K11)</f>
        <v>5763</v>
      </c>
      <c r="L12" s="20">
        <f>K12/'Tuần 12-18.4.2024'!K12*100-100</f>
        <v>-2.8325746079919156</v>
      </c>
      <c r="M12" s="13">
        <f>SUM(M5:M11)</f>
        <v>86</v>
      </c>
      <c r="N12" s="13">
        <f>SUM(N5:N11)</f>
        <v>14005.300000000001</v>
      </c>
      <c r="O12" s="13">
        <f>SUM(O5:O11)</f>
        <v>199604.69999999998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1610</v>
      </c>
      <c r="D5" s="7">
        <v>3503</v>
      </c>
      <c r="E5" s="22">
        <v>1689</v>
      </c>
      <c r="F5" s="20">
        <f>E5/'Tuần 19-25.4.2024'!E5*100-100</f>
        <v>9.320388349514559</v>
      </c>
      <c r="G5" s="20">
        <v>180</v>
      </c>
      <c r="H5" s="17">
        <v>150</v>
      </c>
      <c r="I5" s="7">
        <v>3313</v>
      </c>
      <c r="J5" s="22">
        <v>47</v>
      </c>
      <c r="K5" s="22">
        <v>3313</v>
      </c>
      <c r="L5" s="20">
        <f>K5/'Tuần 19-25.4.2024'!K5*100-100</f>
        <v>-13.678999478895264</v>
      </c>
      <c r="M5" s="17">
        <v>142</v>
      </c>
      <c r="N5" s="28">
        <v>12124.3</v>
      </c>
      <c r="O5" s="7">
        <f>N5+'Tuần 19-25.4.2024'!O5</f>
        <v>161450.49999999997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367</v>
      </c>
      <c r="F6" s="20">
        <f>E6/'Tuần 19-25.4.2024'!E6*100-100</f>
        <v>171.85185185185185</v>
      </c>
      <c r="G6" s="20"/>
      <c r="H6" s="7"/>
      <c r="I6" s="7"/>
      <c r="J6" s="22"/>
      <c r="K6" s="22">
        <v>258</v>
      </c>
      <c r="L6" s="20">
        <f>K6/'Tuần 19-25.4.2024'!K6*100-100</f>
        <v>-6.521739130434781</v>
      </c>
      <c r="M6" s="17"/>
      <c r="N6" s="28"/>
      <c r="O6" s="7">
        <f>N6+'Tuần 19-25.4.2024'!O6</f>
        <v>0</v>
      </c>
      <c r="Q6" s="23"/>
    </row>
    <row r="7" spans="1:17" ht="20.25" customHeight="1">
      <c r="A7" s="5">
        <v>3</v>
      </c>
      <c r="B7" s="6" t="s">
        <v>7</v>
      </c>
      <c r="C7" s="7">
        <v>44</v>
      </c>
      <c r="D7" s="7">
        <v>662</v>
      </c>
      <c r="E7" s="22">
        <v>40</v>
      </c>
      <c r="F7" s="20">
        <f>E7/'Tuần 19-25.4.2024'!E7*100-100</f>
        <v>53.84615384615387</v>
      </c>
      <c r="G7" s="20">
        <v>4</v>
      </c>
      <c r="H7" s="7"/>
      <c r="I7" s="7">
        <v>481</v>
      </c>
      <c r="J7" s="22">
        <v>40</v>
      </c>
      <c r="K7" s="22">
        <v>481</v>
      </c>
      <c r="L7" s="20">
        <f>K7/'Tuần 19-25.4.2024'!K7*100-100</f>
        <v>-10.09345794392523</v>
      </c>
      <c r="M7" s="17"/>
      <c r="N7" s="28">
        <v>718.8</v>
      </c>
      <c r="O7" s="7">
        <f>N7+'Tuần 19-25.4.2024'!O7</f>
        <v>13517.799999999997</v>
      </c>
      <c r="Q7" s="23"/>
    </row>
    <row r="8" spans="1:17" ht="20.25" customHeight="1">
      <c r="A8" s="5">
        <v>4</v>
      </c>
      <c r="B8" s="6" t="s">
        <v>1</v>
      </c>
      <c r="C8" s="7">
        <v>919</v>
      </c>
      <c r="D8" s="7">
        <v>180</v>
      </c>
      <c r="E8" s="22">
        <v>1148</v>
      </c>
      <c r="F8" s="20">
        <f>E8/'Tuần 19-25.4.2024'!E8*100-100</f>
        <v>-12.433257055682688</v>
      </c>
      <c r="G8" s="20">
        <v>106</v>
      </c>
      <c r="H8" s="22">
        <v>927</v>
      </c>
      <c r="I8" s="7">
        <v>180</v>
      </c>
      <c r="J8" s="22"/>
      <c r="K8" s="22">
        <v>1004</v>
      </c>
      <c r="L8" s="20">
        <f>K8/'Tuần 19-25.4.2024'!K8*100-100</f>
        <v>-9.87432675044883</v>
      </c>
      <c r="M8" s="17"/>
      <c r="N8" s="28">
        <v>1643.9</v>
      </c>
      <c r="O8" s="7">
        <f>N8+'Tuần 19-25.4.2024'!O8</f>
        <v>38157.40000000001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22">
        <v>2</v>
      </c>
      <c r="F9" s="20">
        <f>E9/'Tuần 19-25.4.2024'!E9*100-100</f>
        <v>100</v>
      </c>
      <c r="G9" s="20"/>
      <c r="H9" s="7"/>
      <c r="I9" s="7"/>
      <c r="J9" s="7">
        <v>45</v>
      </c>
      <c r="K9" s="7"/>
      <c r="L9" s="20"/>
      <c r="M9" s="7"/>
      <c r="N9" s="28">
        <v>2.1</v>
      </c>
      <c r="O9" s="7">
        <f>N9+'Tuần 19-25.4.2024'!O9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12</v>
      </c>
      <c r="D10" s="7"/>
      <c r="E10" s="22">
        <v>12</v>
      </c>
      <c r="F10" s="20">
        <f>E10/'Tuần 19-25.4.2024'!E10*100-100</f>
        <v>-33.33333333333334</v>
      </c>
      <c r="G10" s="20"/>
      <c r="H10" s="7"/>
      <c r="I10" s="7"/>
      <c r="J10" s="7">
        <v>228</v>
      </c>
      <c r="K10" s="7"/>
      <c r="L10" s="20"/>
      <c r="M10" s="7"/>
      <c r="N10" s="28">
        <v>12.5</v>
      </c>
      <c r="O10" s="7">
        <f>N10+'Tuần 19-25.4.2024'!O10</f>
        <v>396.30000000000007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19-25.4.2024'!O11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2587</v>
      </c>
      <c r="D12" s="13">
        <f aca="true" t="shared" si="0" ref="D12:J12">SUM(D5:D11)</f>
        <v>4345</v>
      </c>
      <c r="E12" s="13">
        <f t="shared" si="0"/>
        <v>3258</v>
      </c>
      <c r="F12" s="21">
        <f>E12/'Tuần 19-25.4.2024'!E12*100-100</f>
        <v>7.312252964426875</v>
      </c>
      <c r="G12" s="13">
        <f t="shared" si="0"/>
        <v>290</v>
      </c>
      <c r="H12" s="13">
        <f t="shared" si="0"/>
        <v>1077</v>
      </c>
      <c r="I12" s="13">
        <f t="shared" si="0"/>
        <v>3974</v>
      </c>
      <c r="J12" s="13">
        <f t="shared" si="0"/>
        <v>360</v>
      </c>
      <c r="K12" s="13">
        <f>SUM(K5:K11)</f>
        <v>5056</v>
      </c>
      <c r="L12" s="21">
        <f>K12/'Tuần 19-25.4.2024'!K12*100-100</f>
        <v>-12.267916015963905</v>
      </c>
      <c r="M12" s="13">
        <f>SUM(M5:M11)</f>
        <v>142</v>
      </c>
      <c r="N12" s="13">
        <f>SUM(N5:N11)</f>
        <v>14501.599999999999</v>
      </c>
      <c r="O12" s="13">
        <f>SUM(O5:O11)</f>
        <v>214106.29999999996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E6" sqref="E6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2648</v>
      </c>
      <c r="D5" s="7">
        <v>4185</v>
      </c>
      <c r="E5" s="22">
        <v>1731</v>
      </c>
      <c r="F5" s="20">
        <f>E5/'Tuần 26-4.2-5.2024'!E5*100-100</f>
        <v>2.4866785079928917</v>
      </c>
      <c r="G5" s="20">
        <v>947</v>
      </c>
      <c r="H5" s="17">
        <v>148</v>
      </c>
      <c r="I5" s="7">
        <v>3794</v>
      </c>
      <c r="J5" s="22">
        <v>42</v>
      </c>
      <c r="K5" s="22">
        <v>3794</v>
      </c>
      <c r="L5" s="20">
        <f>K5/'Tuần 26-4.2-5.2024'!K5*100-100</f>
        <v>14.518563235737986</v>
      </c>
      <c r="M5" s="17">
        <v>49</v>
      </c>
      <c r="N5" s="28">
        <v>12981.1</v>
      </c>
      <c r="O5" s="7">
        <f>N5+'Tuần 26-4.2-5.2024'!O5</f>
        <v>174431.59999999998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178</v>
      </c>
      <c r="F6" s="20">
        <f>E6/'Tuần 26-4.2-5.2024'!E6*100-100</f>
        <v>-51.49863760217983</v>
      </c>
      <c r="G6" s="20"/>
      <c r="H6" s="7"/>
      <c r="I6" s="7"/>
      <c r="J6" s="22"/>
      <c r="K6" s="22">
        <v>85</v>
      </c>
      <c r="L6" s="20">
        <f>K6/'Tuần 26-4.2-5.2024'!K6*100-100</f>
        <v>-67.05426356589147</v>
      </c>
      <c r="M6" s="17"/>
      <c r="N6" s="28"/>
      <c r="O6" s="7">
        <f>N6+'Tuần 26-4.2-5.2024'!O6</f>
        <v>0</v>
      </c>
      <c r="Q6" s="23"/>
    </row>
    <row r="7" spans="1:17" ht="20.25" customHeight="1">
      <c r="A7" s="5">
        <v>3</v>
      </c>
      <c r="B7" s="6" t="s">
        <v>7</v>
      </c>
      <c r="C7" s="7">
        <v>40</v>
      </c>
      <c r="D7" s="7">
        <v>726</v>
      </c>
      <c r="E7" s="22">
        <v>36</v>
      </c>
      <c r="F7" s="20">
        <f>E7/'Tuần 26-4.2-5.2024'!E7*100-100</f>
        <v>-10</v>
      </c>
      <c r="G7" s="20">
        <v>8</v>
      </c>
      <c r="H7" s="7"/>
      <c r="I7" s="7">
        <v>504</v>
      </c>
      <c r="J7" s="22">
        <v>30</v>
      </c>
      <c r="K7" s="22">
        <v>504</v>
      </c>
      <c r="L7" s="20">
        <f>K7/'Tuần 26-4.2-5.2024'!K7*100-100</f>
        <v>4.781704781704789</v>
      </c>
      <c r="M7" s="17"/>
      <c r="N7" s="28">
        <v>727.7</v>
      </c>
      <c r="O7" s="7">
        <f>N7+'Tuần 26-4.2-5.2024'!O7</f>
        <v>14245.499999999998</v>
      </c>
      <c r="Q7" s="23"/>
    </row>
    <row r="8" spans="1:17" ht="20.25" customHeight="1">
      <c r="A8" s="5">
        <v>4</v>
      </c>
      <c r="B8" s="6" t="s">
        <v>1</v>
      </c>
      <c r="C8" s="7">
        <v>887</v>
      </c>
      <c r="D8" s="7">
        <v>115</v>
      </c>
      <c r="E8" s="22">
        <v>836</v>
      </c>
      <c r="F8" s="20">
        <f>E8/'Tuần 26-4.2-5.2024'!E8*100-100</f>
        <v>-27.177700348432055</v>
      </c>
      <c r="G8" s="20">
        <v>145</v>
      </c>
      <c r="H8" s="22">
        <v>759</v>
      </c>
      <c r="I8" s="7">
        <v>1079</v>
      </c>
      <c r="J8" s="22"/>
      <c r="K8" s="22">
        <v>1079</v>
      </c>
      <c r="L8" s="20">
        <f>K8/'Tuần 26-4.2-5.2024'!K8*100-100</f>
        <v>7.470119521912338</v>
      </c>
      <c r="M8" s="17"/>
      <c r="N8" s="28">
        <v>1570.7</v>
      </c>
      <c r="O8" s="7">
        <f>N8+'Tuần 26-4.2-5.2024'!O8</f>
        <v>39728.100000000006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>
        <f>E9/'Tuần 26-4.2-5.2024'!E9*100-100</f>
        <v>-100</v>
      </c>
      <c r="G9" s="20"/>
      <c r="H9" s="7"/>
      <c r="I9" s="7"/>
      <c r="J9" s="7"/>
      <c r="K9" s="7"/>
      <c r="L9" s="20"/>
      <c r="M9" s="7"/>
      <c r="N9" s="28"/>
      <c r="O9" s="7">
        <f>N9+'Tuần 26-4.2-5.2024'!O9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22">
        <v>20</v>
      </c>
      <c r="F10" s="20">
        <f>E10/'Tuần 26-4.2-5.2024'!E10*100-100</f>
        <v>66.66666666666669</v>
      </c>
      <c r="G10" s="20"/>
      <c r="H10" s="7"/>
      <c r="I10" s="7"/>
      <c r="J10" s="7">
        <v>301</v>
      </c>
      <c r="K10" s="7"/>
      <c r="L10" s="20"/>
      <c r="M10" s="7"/>
      <c r="N10" s="28">
        <v>20.8</v>
      </c>
      <c r="O10" s="7">
        <f>N10+'Tuần 26-4.2-5.2024'!O10</f>
        <v>417.1000000000001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26-4.2-5.2024'!O11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3595</v>
      </c>
      <c r="D12" s="13">
        <f aca="true" t="shared" si="0" ref="D12:J12">SUM(D5:D11)</f>
        <v>5026</v>
      </c>
      <c r="E12" s="13">
        <f t="shared" si="0"/>
        <v>2801</v>
      </c>
      <c r="F12" s="21">
        <f>E12/'Tuần 26-4.2-5.2024'!E12*100-100</f>
        <v>-14.027010435850215</v>
      </c>
      <c r="G12" s="13">
        <f t="shared" si="0"/>
        <v>1100</v>
      </c>
      <c r="H12" s="13">
        <f t="shared" si="0"/>
        <v>907</v>
      </c>
      <c r="I12" s="13">
        <f t="shared" si="0"/>
        <v>5377</v>
      </c>
      <c r="J12" s="13">
        <f t="shared" si="0"/>
        <v>373</v>
      </c>
      <c r="K12" s="13">
        <f>SUM(K5:K11)</f>
        <v>5462</v>
      </c>
      <c r="L12" s="21">
        <f>K12/'Tuần 26-4.2-5.2024'!K12*100-100</f>
        <v>8.030063291139243</v>
      </c>
      <c r="M12" s="13">
        <f>SUM(M5:M11)</f>
        <v>49</v>
      </c>
      <c r="N12" s="13">
        <f>SUM(N5:N11)</f>
        <v>15300.300000000001</v>
      </c>
      <c r="O12" s="13">
        <f>SUM(O5:O11)</f>
        <v>229406.6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S20" sqref="S20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2397</v>
      </c>
      <c r="D5" s="7">
        <v>3947</v>
      </c>
      <c r="E5" s="22">
        <v>2049</v>
      </c>
      <c r="F5" s="20">
        <f>E5/'Tuần 3.9-5.2024'!E5*100-100</f>
        <v>18.370883882149045</v>
      </c>
      <c r="G5" s="20">
        <v>469</v>
      </c>
      <c r="H5" s="17">
        <v>202</v>
      </c>
      <c r="I5" s="7">
        <v>3914</v>
      </c>
      <c r="J5" s="22">
        <v>18</v>
      </c>
      <c r="K5" s="22">
        <v>3914</v>
      </c>
      <c r="L5" s="20">
        <f>K5/'Tuần 3.9-5.2024'!K5*100-100</f>
        <v>3.1628887717448606</v>
      </c>
      <c r="M5" s="17">
        <v>33</v>
      </c>
      <c r="N5" s="28">
        <v>14760.3</v>
      </c>
      <c r="O5" s="7">
        <f>N5+'Tuần 3.9-5.2024'!O5</f>
        <v>189191.89999999997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258</v>
      </c>
      <c r="F6" s="20">
        <f>E6/'Tuần 3.9-5.2024'!E6*100-100</f>
        <v>44.943820224719104</v>
      </c>
      <c r="G6" s="20"/>
      <c r="H6" s="7"/>
      <c r="I6" s="7"/>
      <c r="J6" s="22"/>
      <c r="K6" s="22">
        <v>149</v>
      </c>
      <c r="L6" s="20">
        <f>K6/'Tuần 3.9-5.2024'!K6*100-100</f>
        <v>75.29411764705881</v>
      </c>
      <c r="M6" s="17"/>
      <c r="N6" s="28"/>
      <c r="O6" s="7">
        <f>N6+'Tuần 3.9-5.2024'!O6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58</v>
      </c>
      <c r="D7" s="7">
        <v>590</v>
      </c>
      <c r="E7" s="22">
        <v>56</v>
      </c>
      <c r="F7" s="20">
        <f>E7/'Tuần 3.9-5.2024'!E7*100-100</f>
        <v>55.55555555555557</v>
      </c>
      <c r="G7" s="20">
        <v>5</v>
      </c>
      <c r="H7" s="7"/>
      <c r="I7" s="7">
        <v>397</v>
      </c>
      <c r="J7" s="22">
        <v>56</v>
      </c>
      <c r="K7" s="22">
        <v>397</v>
      </c>
      <c r="L7" s="20">
        <f>K7/'Tuần 3.9-5.2024'!K7*100-100</f>
        <v>-21.230158730158735</v>
      </c>
      <c r="M7" s="17"/>
      <c r="N7" s="28">
        <v>567.2</v>
      </c>
      <c r="O7" s="7">
        <f>N7+'Tuần 3.9-5.2024'!O7</f>
        <v>14812.699999999999</v>
      </c>
      <c r="Q7" s="23"/>
    </row>
    <row r="8" spans="1:17" ht="20.25" customHeight="1">
      <c r="A8" s="5">
        <v>4</v>
      </c>
      <c r="B8" s="6" t="s">
        <v>1</v>
      </c>
      <c r="C8" s="7">
        <v>844</v>
      </c>
      <c r="D8" s="7">
        <v>120</v>
      </c>
      <c r="E8" s="22">
        <v>1193</v>
      </c>
      <c r="F8" s="20">
        <f>E8/'Tuần 3.9-5.2024'!E8*100-100</f>
        <v>42.70334928229664</v>
      </c>
      <c r="G8" s="20">
        <v>58</v>
      </c>
      <c r="H8" s="22">
        <v>844</v>
      </c>
      <c r="I8" s="7">
        <v>1187</v>
      </c>
      <c r="J8" s="22">
        <v>1</v>
      </c>
      <c r="K8" s="22">
        <v>1187</v>
      </c>
      <c r="L8" s="20">
        <f>K8/'Tuần 3.9-5.2024'!K8*100-100</f>
        <v>10.009267840593154</v>
      </c>
      <c r="M8" s="17"/>
      <c r="N8" s="28">
        <v>1879.5</v>
      </c>
      <c r="O8" s="7">
        <f>N8+'Tuần 3.9-5.2024'!O8</f>
        <v>41607.600000000006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3.9-5.2024'!O9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14</v>
      </c>
      <c r="D10" s="7"/>
      <c r="E10" s="22">
        <v>12</v>
      </c>
      <c r="F10" s="20"/>
      <c r="G10" s="20">
        <v>2</v>
      </c>
      <c r="H10" s="7"/>
      <c r="I10" s="7"/>
      <c r="J10" s="7">
        <v>194</v>
      </c>
      <c r="K10" s="7"/>
      <c r="L10" s="20"/>
      <c r="M10" s="7"/>
      <c r="N10" s="28">
        <v>12.5</v>
      </c>
      <c r="O10" s="7">
        <f>N10+'Tuần 3.9-5.2024'!O10</f>
        <v>429.6000000000001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3.9-5.2024'!O11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3313</v>
      </c>
      <c r="D12" s="13">
        <f aca="true" t="shared" si="0" ref="D12:J12">SUM(D5:D11)</f>
        <v>4657</v>
      </c>
      <c r="E12" s="13">
        <f t="shared" si="0"/>
        <v>3568</v>
      </c>
      <c r="F12" s="21">
        <f>E12/'Tuần 3.9-5.2024'!E12*100-100</f>
        <v>27.38307747233131</v>
      </c>
      <c r="G12" s="13">
        <f t="shared" si="0"/>
        <v>534</v>
      </c>
      <c r="H12" s="13">
        <f t="shared" si="0"/>
        <v>1046</v>
      </c>
      <c r="I12" s="13">
        <f t="shared" si="0"/>
        <v>5498</v>
      </c>
      <c r="J12" s="13">
        <f t="shared" si="0"/>
        <v>269</v>
      </c>
      <c r="K12" s="13">
        <f>SUM(K5:K11)</f>
        <v>5647</v>
      </c>
      <c r="L12" s="21">
        <f>K12/'Tuần 3.9-5.2024'!K12*100-100</f>
        <v>3.3870377151226734</v>
      </c>
      <c r="M12" s="13">
        <f>SUM(M5:M11)</f>
        <v>33</v>
      </c>
      <c r="N12" s="13">
        <f>SUM(N5:N11)</f>
        <v>17219.5</v>
      </c>
      <c r="O12" s="13">
        <f>SUM(O5:O11)</f>
        <v>246626.1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K12" activeCellId="1" sqref="E12 K1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2307</v>
      </c>
      <c r="D5" s="7">
        <v>4579</v>
      </c>
      <c r="E5" s="22">
        <v>1977</v>
      </c>
      <c r="F5" s="20">
        <f>E5/'Tuần 10.16-5.2024'!E5*100-100</f>
        <v>-3.5139092240117122</v>
      </c>
      <c r="G5" s="20">
        <v>462</v>
      </c>
      <c r="H5" s="17">
        <v>418</v>
      </c>
      <c r="I5" s="7">
        <v>3997</v>
      </c>
      <c r="J5" s="22">
        <v>56</v>
      </c>
      <c r="K5" s="22">
        <v>3997</v>
      </c>
      <c r="L5" s="20">
        <f>K5/'Tuần 10.16-5.2024'!K5*100-100</f>
        <v>2.120592743995914</v>
      </c>
      <c r="M5" s="17">
        <v>127</v>
      </c>
      <c r="N5" s="28">
        <v>13765.5</v>
      </c>
      <c r="O5" s="7">
        <f>N5+'Tuần 10.16-5.2024'!O5</f>
        <v>202957.39999999997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222</v>
      </c>
      <c r="F6" s="20">
        <f>E6/'Tuần 10.16-5.2024'!E6*100-100</f>
        <v>-13.95348837209302</v>
      </c>
      <c r="G6" s="20"/>
      <c r="H6" s="7"/>
      <c r="I6" s="7"/>
      <c r="J6" s="22"/>
      <c r="K6" s="22">
        <v>141</v>
      </c>
      <c r="L6" s="20">
        <f>K6/'Tuần 10.16-5.2024'!K6*100-100</f>
        <v>-5.3691275167785335</v>
      </c>
      <c r="M6" s="17"/>
      <c r="N6" s="28"/>
      <c r="O6" s="7">
        <f>N6+'Tuần 10.16-5.2024'!O6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53</v>
      </c>
      <c r="D7" s="7">
        <v>410</v>
      </c>
      <c r="E7" s="22">
        <v>54</v>
      </c>
      <c r="F7" s="20">
        <f>E7/'Tuần 10.16-5.2024'!E7*100-100</f>
        <v>-3.5714285714285694</v>
      </c>
      <c r="G7" s="20">
        <v>4</v>
      </c>
      <c r="H7" s="7"/>
      <c r="I7" s="7">
        <v>350</v>
      </c>
      <c r="J7" s="22">
        <v>56</v>
      </c>
      <c r="K7" s="22">
        <v>350</v>
      </c>
      <c r="L7" s="20">
        <f>K7/'Tuần 10.16-5.2024'!K7*100-100</f>
        <v>-11.838790931989934</v>
      </c>
      <c r="M7" s="17"/>
      <c r="N7" s="28">
        <v>447.5</v>
      </c>
      <c r="O7" s="7">
        <f>N7+'Tuần 10.16-5.2024'!O7</f>
        <v>15260.199999999999</v>
      </c>
      <c r="Q7" s="23"/>
    </row>
    <row r="8" spans="1:17" ht="20.25" customHeight="1">
      <c r="A8" s="5">
        <v>4</v>
      </c>
      <c r="B8" s="6" t="s">
        <v>1</v>
      </c>
      <c r="C8" s="7">
        <v>789</v>
      </c>
      <c r="D8" s="7">
        <v>667</v>
      </c>
      <c r="E8" s="22">
        <v>812</v>
      </c>
      <c r="F8" s="20">
        <f>E8/'Tuần 10.16-5.2024'!E8*100-100</f>
        <v>-31.936295054484503</v>
      </c>
      <c r="G8" s="20">
        <v>27</v>
      </c>
      <c r="H8" s="22">
        <v>710</v>
      </c>
      <c r="I8" s="7">
        <v>1326</v>
      </c>
      <c r="J8" s="22">
        <v>226</v>
      </c>
      <c r="K8" s="22">
        <v>1326</v>
      </c>
      <c r="L8" s="20">
        <f>K8/'Tuần 10.16-5.2024'!K8*100-100</f>
        <v>11.71019376579612</v>
      </c>
      <c r="M8" s="17"/>
      <c r="N8" s="28">
        <v>1731.2</v>
      </c>
      <c r="O8" s="7">
        <f>N8+'Tuần 10.16-5.2024'!O8</f>
        <v>43338.8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10.16-5.2024'!O9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13</v>
      </c>
      <c r="D10" s="7"/>
      <c r="E10" s="22">
        <v>12</v>
      </c>
      <c r="F10" s="20"/>
      <c r="G10" s="20">
        <v>1</v>
      </c>
      <c r="H10" s="7"/>
      <c r="I10" s="7"/>
      <c r="J10" s="7">
        <v>292</v>
      </c>
      <c r="K10" s="7"/>
      <c r="L10" s="20"/>
      <c r="M10" s="7"/>
      <c r="N10" s="28">
        <v>14</v>
      </c>
      <c r="O10" s="7">
        <f>N10+'Tuần 10.16-5.2024'!O10</f>
        <v>443.6000000000001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10.16-5.2024'!O11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3162</v>
      </c>
      <c r="D12" s="13">
        <f aca="true" t="shared" si="0" ref="D12:J12">SUM(D5:D11)</f>
        <v>5656</v>
      </c>
      <c r="E12" s="13">
        <f t="shared" si="0"/>
        <v>3077</v>
      </c>
      <c r="F12" s="20">
        <f>E12/'Tuần 10.16-5.2024'!E12*100-100</f>
        <v>-13.761210762331842</v>
      </c>
      <c r="G12" s="13">
        <f t="shared" si="0"/>
        <v>494</v>
      </c>
      <c r="H12" s="13">
        <f t="shared" si="0"/>
        <v>1128</v>
      </c>
      <c r="I12" s="13">
        <f t="shared" si="0"/>
        <v>5673</v>
      </c>
      <c r="J12" s="13">
        <f t="shared" si="0"/>
        <v>630</v>
      </c>
      <c r="K12" s="13">
        <f>SUM(K5:K11)</f>
        <v>5814</v>
      </c>
      <c r="L12" s="20">
        <f>K12/'Tuần 10.16-5.2024'!K12*100-100</f>
        <v>2.957322472109098</v>
      </c>
      <c r="M12" s="13">
        <f>SUM(M5:M11)</f>
        <v>127</v>
      </c>
      <c r="N12" s="13">
        <f>SUM(N5:N11)</f>
        <v>15958.2</v>
      </c>
      <c r="O12" s="13">
        <f>SUM(O5:O11)</f>
        <v>262584.3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zoomScalePageLayoutView="0" workbookViewId="0" topLeftCell="A1">
      <selection activeCell="L23" sqref="L23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2087</v>
      </c>
      <c r="D5" s="7">
        <v>4201</v>
      </c>
      <c r="E5" s="22">
        <v>1606</v>
      </c>
      <c r="F5" s="20">
        <f>E5/'Tuần 17.23-5.2024'!E5*100-100</f>
        <v>-18.76580677794638</v>
      </c>
      <c r="G5" s="20">
        <v>556</v>
      </c>
      <c r="H5" s="17">
        <v>306</v>
      </c>
      <c r="I5" s="7">
        <v>3740</v>
      </c>
      <c r="J5" s="22">
        <v>41</v>
      </c>
      <c r="K5" s="22">
        <v>3740</v>
      </c>
      <c r="L5" s="20">
        <f>K5/'Tuần 17.23-5.2024'!K5*100-100</f>
        <v>-6.429822366775085</v>
      </c>
      <c r="M5" s="17">
        <v>61</v>
      </c>
      <c r="N5" s="28">
        <v>11733.5</v>
      </c>
      <c r="O5" s="7">
        <f>N5+'Tuần 17.23-5.2024'!O5</f>
        <v>214690.89999999997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137</v>
      </c>
      <c r="F6" s="20">
        <f>E6/'Tuần 17.23-5.2024'!E6*100-100</f>
        <v>-38.288288288288285</v>
      </c>
      <c r="G6" s="20"/>
      <c r="H6" s="7"/>
      <c r="I6" s="7"/>
      <c r="J6" s="22"/>
      <c r="K6" s="22">
        <v>157</v>
      </c>
      <c r="L6" s="20">
        <f>K6/'Tuần 17.23-5.2024'!K6*100-100</f>
        <v>11.347517730496449</v>
      </c>
      <c r="M6" s="17"/>
      <c r="N6" s="28"/>
      <c r="O6" s="7">
        <f>N6+'Tuần 17.23-5.2024'!O6</f>
        <v>0</v>
      </c>
      <c r="Q6" s="23"/>
    </row>
    <row r="7" spans="1:17" ht="20.25" customHeight="1">
      <c r="A7" s="5">
        <v>3</v>
      </c>
      <c r="B7" s="6" t="s">
        <v>7</v>
      </c>
      <c r="C7" s="7">
        <v>77</v>
      </c>
      <c r="D7" s="7">
        <v>460</v>
      </c>
      <c r="E7" s="22">
        <v>76</v>
      </c>
      <c r="F7" s="20">
        <f>E7/'Tuần 17.23-5.2024'!E7*100-100</f>
        <v>40.74074074074073</v>
      </c>
      <c r="G7" s="20">
        <v>4</v>
      </c>
      <c r="H7" s="7"/>
      <c r="I7" s="7">
        <v>358</v>
      </c>
      <c r="J7" s="22">
        <v>75</v>
      </c>
      <c r="K7" s="22">
        <v>358</v>
      </c>
      <c r="L7" s="20">
        <f>K7/'Tuần 17.23-5.2024'!K7*100-100</f>
        <v>2.285714285714292</v>
      </c>
      <c r="M7" s="17"/>
      <c r="N7" s="28">
        <v>480.1</v>
      </c>
      <c r="O7" s="7">
        <f>N7+'Tuần 17.23-5.2024'!O7</f>
        <v>15740.3</v>
      </c>
      <c r="Q7" s="23"/>
    </row>
    <row r="8" spans="1:17" ht="20.25" customHeight="1">
      <c r="A8" s="5">
        <v>4</v>
      </c>
      <c r="B8" s="6" t="s">
        <v>1</v>
      </c>
      <c r="C8" s="7">
        <v>1047</v>
      </c>
      <c r="D8" s="7">
        <v>660</v>
      </c>
      <c r="E8" s="22">
        <v>998</v>
      </c>
      <c r="F8" s="20">
        <f>E8/'Tuần 17.23-5.2024'!E8*100-100</f>
        <v>22.906403940886705</v>
      </c>
      <c r="G8" s="20">
        <v>42</v>
      </c>
      <c r="H8" s="22">
        <v>798</v>
      </c>
      <c r="I8" s="7">
        <v>1192</v>
      </c>
      <c r="J8" s="22">
        <v>40</v>
      </c>
      <c r="K8" s="22">
        <v>1232</v>
      </c>
      <c r="L8" s="20">
        <f>K8/'Tuần 17.23-5.2024'!K8*100-100</f>
        <v>-7.088989441930622</v>
      </c>
      <c r="M8" s="17"/>
      <c r="N8" s="28">
        <v>1877.9</v>
      </c>
      <c r="O8" s="7">
        <f>N8+'Tuần 17.23-5.2024'!O8</f>
        <v>45216.700000000004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22">
        <v>1</v>
      </c>
      <c r="F9" s="20"/>
      <c r="G9" s="20"/>
      <c r="H9" s="7"/>
      <c r="I9" s="7"/>
      <c r="J9" s="7">
        <v>29</v>
      </c>
      <c r="K9" s="7"/>
      <c r="L9" s="20"/>
      <c r="M9" s="7"/>
      <c r="N9" s="28">
        <v>4.2</v>
      </c>
      <c r="O9" s="7">
        <f>N9+'Tuần 17.23-5.2024'!O9</f>
        <v>516.8000000000001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22">
        <v>15</v>
      </c>
      <c r="F10" s="20">
        <f>E10/'Tuần 17.23-5.2024'!E10*100-100</f>
        <v>25</v>
      </c>
      <c r="G10" s="20">
        <v>8</v>
      </c>
      <c r="H10" s="7"/>
      <c r="I10" s="7"/>
      <c r="J10" s="7">
        <v>430</v>
      </c>
      <c r="K10" s="7"/>
      <c r="L10" s="20"/>
      <c r="M10" s="7"/>
      <c r="N10" s="28">
        <v>17.7</v>
      </c>
      <c r="O10" s="7">
        <f>N10+'Tuần 17.23-5.2024'!O10</f>
        <v>461.30000000000007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17.23-5.2024'!O11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3234</v>
      </c>
      <c r="D12" s="13">
        <f aca="true" t="shared" si="0" ref="D12:J12">SUM(D5:D11)</f>
        <v>5321</v>
      </c>
      <c r="E12" s="13">
        <f t="shared" si="0"/>
        <v>2833</v>
      </c>
      <c r="F12" s="20">
        <f>E12/'Tuần 17.23-5.2024'!E12*100-100</f>
        <v>-7.929801754956117</v>
      </c>
      <c r="G12" s="13">
        <f t="shared" si="0"/>
        <v>610</v>
      </c>
      <c r="H12" s="13">
        <f t="shared" si="0"/>
        <v>1104</v>
      </c>
      <c r="I12" s="13">
        <f t="shared" si="0"/>
        <v>5290</v>
      </c>
      <c r="J12" s="13">
        <f t="shared" si="0"/>
        <v>615</v>
      </c>
      <c r="K12" s="13">
        <f>SUM(K5:K11)</f>
        <v>5487</v>
      </c>
      <c r="L12" s="20">
        <f>K12/'Tuần 17.23-5.2024'!K12*100-100</f>
        <v>-5.624355005159956</v>
      </c>
      <c r="M12" s="13">
        <f>SUM(M5:M11)</f>
        <v>61</v>
      </c>
      <c r="N12" s="13">
        <f>SUM(N5:N11)</f>
        <v>14113.400000000001</v>
      </c>
      <c r="O12" s="13">
        <f>SUM(O5:O11)</f>
        <v>276697.69999999995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F49" sqref="F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840</v>
      </c>
      <c r="D5" s="7">
        <v>4063</v>
      </c>
      <c r="E5" s="17">
        <v>819</v>
      </c>
      <c r="F5" s="20">
        <v>-7</v>
      </c>
      <c r="G5" s="17">
        <v>30</v>
      </c>
      <c r="H5" s="7">
        <v>40</v>
      </c>
      <c r="I5" s="7">
        <v>3617</v>
      </c>
      <c r="J5" s="7">
        <v>55</v>
      </c>
      <c r="K5" s="22">
        <v>3617</v>
      </c>
      <c r="L5" s="20">
        <v>12</v>
      </c>
      <c r="M5" s="17">
        <v>61</v>
      </c>
      <c r="N5" s="25">
        <v>9748</v>
      </c>
      <c r="O5" s="7">
        <v>5384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v>-47</v>
      </c>
      <c r="G6" s="22"/>
      <c r="H6" s="7"/>
      <c r="I6" s="7"/>
      <c r="J6" s="7"/>
      <c r="K6" s="22">
        <v>80</v>
      </c>
      <c r="L6" s="20">
        <v>-48</v>
      </c>
      <c r="M6" s="17"/>
      <c r="N6" s="26"/>
      <c r="O6" s="7"/>
      <c r="Q6" s="23"/>
    </row>
    <row r="7" spans="1:17" ht="20.25" customHeight="1">
      <c r="A7" s="5">
        <v>3</v>
      </c>
      <c r="B7" s="6" t="s">
        <v>7</v>
      </c>
      <c r="C7" s="7">
        <v>20</v>
      </c>
      <c r="D7" s="7">
        <v>954</v>
      </c>
      <c r="E7" s="17">
        <v>20</v>
      </c>
      <c r="F7" s="20">
        <v>-47</v>
      </c>
      <c r="G7" s="17">
        <v>9</v>
      </c>
      <c r="H7" s="7"/>
      <c r="I7" s="7">
        <v>550</v>
      </c>
      <c r="J7" s="7">
        <v>21</v>
      </c>
      <c r="K7" s="22">
        <v>554</v>
      </c>
      <c r="L7" s="20">
        <v>-7</v>
      </c>
      <c r="M7" s="17"/>
      <c r="N7" s="25">
        <v>827</v>
      </c>
      <c r="O7" s="7">
        <v>436.4</v>
      </c>
      <c r="Q7" s="23"/>
    </row>
    <row r="8" spans="1:17" ht="20.25" customHeight="1">
      <c r="A8" s="5">
        <v>4</v>
      </c>
      <c r="B8" s="6" t="s">
        <v>1</v>
      </c>
      <c r="C8" s="7">
        <v>2022</v>
      </c>
      <c r="D8" s="7">
        <v>100</v>
      </c>
      <c r="E8" s="22">
        <v>2111</v>
      </c>
      <c r="F8" s="20">
        <v>9</v>
      </c>
      <c r="G8" s="17">
        <v>176</v>
      </c>
      <c r="H8" s="7">
        <v>1428</v>
      </c>
      <c r="I8" s="7">
        <v>26</v>
      </c>
      <c r="J8" s="7">
        <v>1</v>
      </c>
      <c r="K8" s="22">
        <v>1151</v>
      </c>
      <c r="L8" s="20">
        <v>-13</v>
      </c>
      <c r="M8" s="17">
        <v>1</v>
      </c>
      <c r="N8" s="25">
        <v>2473</v>
      </c>
      <c r="O8" s="7">
        <v>1444.9</v>
      </c>
      <c r="Q8" s="23"/>
    </row>
    <row r="9" spans="1:17" ht="20.25" customHeight="1">
      <c r="A9" s="5">
        <v>5</v>
      </c>
      <c r="B9" s="6" t="s">
        <v>2</v>
      </c>
      <c r="C9" s="7">
        <v>24</v>
      </c>
      <c r="D9" s="7"/>
      <c r="E9" s="17">
        <v>21</v>
      </c>
      <c r="F9" s="20">
        <v>-51</v>
      </c>
      <c r="G9" s="22">
        <v>1</v>
      </c>
      <c r="H9" s="7"/>
      <c r="I9" s="7"/>
      <c r="J9" s="7">
        <v>317</v>
      </c>
      <c r="K9" s="7"/>
      <c r="L9" s="20"/>
      <c r="M9" s="7"/>
      <c r="N9" s="25">
        <v>20</v>
      </c>
      <c r="O9" s="7">
        <v>12.1</v>
      </c>
      <c r="Q9" s="23"/>
    </row>
    <row r="10" spans="1:17" ht="20.25" customHeight="1">
      <c r="A10" s="5">
        <v>6</v>
      </c>
      <c r="B10" s="6" t="s">
        <v>21</v>
      </c>
      <c r="C10" s="7">
        <v>36</v>
      </c>
      <c r="D10" s="7"/>
      <c r="E10" s="17">
        <v>36</v>
      </c>
      <c r="F10" s="20">
        <v>-36</v>
      </c>
      <c r="G10" s="17">
        <v>1</v>
      </c>
      <c r="H10" s="7"/>
      <c r="I10" s="7"/>
      <c r="J10" s="7">
        <v>453</v>
      </c>
      <c r="K10" s="7"/>
      <c r="L10" s="20"/>
      <c r="M10" s="7"/>
      <c r="N10" s="25">
        <v>37</v>
      </c>
      <c r="O10" s="7">
        <v>28.1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 t="e">
        <f>E11/#REF!*100-100</f>
        <v>#REF!</v>
      </c>
      <c r="G11" s="17">
        <v>3</v>
      </c>
      <c r="H11" s="7"/>
      <c r="I11" s="7"/>
      <c r="J11" s="7">
        <v>139</v>
      </c>
      <c r="K11" s="7"/>
      <c r="L11" s="20"/>
      <c r="M11" s="7"/>
      <c r="N11" s="25">
        <v>7</v>
      </c>
      <c r="O11" s="7">
        <v>5.2</v>
      </c>
      <c r="Q11" s="23"/>
    </row>
    <row r="12" spans="1:18" ht="25.5" customHeight="1">
      <c r="A12" s="31" t="s">
        <v>3</v>
      </c>
      <c r="B12" s="32"/>
      <c r="C12" s="13">
        <f>SUM(C5:C11)</f>
        <v>2951</v>
      </c>
      <c r="D12" s="13">
        <f aca="true" t="shared" si="0" ref="D12:O12">SUM(D5:D11)</f>
        <v>5117</v>
      </c>
      <c r="E12" s="13">
        <f t="shared" si="0"/>
        <v>3053</v>
      </c>
      <c r="F12" s="20">
        <v>1</v>
      </c>
      <c r="G12" s="13">
        <f t="shared" si="0"/>
        <v>220</v>
      </c>
      <c r="H12" s="13">
        <f t="shared" si="0"/>
        <v>1468</v>
      </c>
      <c r="I12" s="13">
        <f t="shared" si="0"/>
        <v>4193</v>
      </c>
      <c r="J12" s="13">
        <f t="shared" si="0"/>
        <v>986</v>
      </c>
      <c r="K12" s="13">
        <f t="shared" si="0"/>
        <v>5402</v>
      </c>
      <c r="L12" s="20">
        <v>2</v>
      </c>
      <c r="M12" s="13">
        <f>SUM(M5:M11)</f>
        <v>62</v>
      </c>
      <c r="N12" s="13">
        <f>SUM(N5:N11)</f>
        <v>13112</v>
      </c>
      <c r="O12" s="13">
        <f t="shared" si="0"/>
        <v>7310.7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970</v>
      </c>
      <c r="D5" s="7">
        <v>4096</v>
      </c>
      <c r="E5" s="17">
        <v>976</v>
      </c>
      <c r="F5" s="20">
        <f>E5/'Tuần 29.12.2023-4.01.2024'!E5*100-100</f>
        <v>19.169719169719173</v>
      </c>
      <c r="G5" s="17">
        <v>28</v>
      </c>
      <c r="H5" s="17">
        <v>87</v>
      </c>
      <c r="I5" s="7">
        <v>3686</v>
      </c>
      <c r="J5" s="7">
        <v>114</v>
      </c>
      <c r="K5" s="22">
        <v>3686</v>
      </c>
      <c r="L5" s="20">
        <f>K5/'Tuần 29.12.2023-4.01.2024'!K5*100-100</f>
        <v>1.9076582803428295</v>
      </c>
      <c r="M5" s="17">
        <v>93</v>
      </c>
      <c r="N5" s="27">
        <v>9768.4</v>
      </c>
      <c r="O5" s="7">
        <f>N5+'Tuần 29.12.2023-4.01.2024'!O5</f>
        <v>15152.4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50</v>
      </c>
      <c r="F6" s="20">
        <f>E6/'Tuần 29.12.2023-4.01.2024'!E6*100-100</f>
        <v>25</v>
      </c>
      <c r="G6" s="22"/>
      <c r="H6" s="7"/>
      <c r="I6" s="7"/>
      <c r="J6" s="7"/>
      <c r="K6" s="22">
        <v>87</v>
      </c>
      <c r="L6" s="20">
        <f>K6/'Tuần 29.12.2023-4.01.2024'!K6*100-100</f>
        <v>8.749999999999986</v>
      </c>
      <c r="M6" s="17"/>
      <c r="N6" s="27"/>
      <c r="O6" s="7">
        <f>N6+'Tuần 29.12.2023-4.01.2024'!O6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883</v>
      </c>
      <c r="E7" s="17">
        <v>30</v>
      </c>
      <c r="F7" s="20">
        <f>E7/'Tuần 29.12.2023-4.01.2024'!E7*100-100</f>
        <v>50</v>
      </c>
      <c r="G7" s="17">
        <v>4</v>
      </c>
      <c r="H7" s="7"/>
      <c r="I7" s="7">
        <v>548</v>
      </c>
      <c r="J7" s="7">
        <v>32</v>
      </c>
      <c r="K7" s="22">
        <v>546</v>
      </c>
      <c r="L7" s="20">
        <f>K7/'Tuần 29.12.2023-4.01.2024'!K7*100-100</f>
        <v>-1.444043321299631</v>
      </c>
      <c r="M7" s="17"/>
      <c r="N7" s="27">
        <v>837</v>
      </c>
      <c r="O7" s="7">
        <f>N7+'Tuần 29.12.2023-4.01.2024'!O7</f>
        <v>1273.4</v>
      </c>
      <c r="Q7" s="23"/>
    </row>
    <row r="8" spans="1:17" ht="20.25" customHeight="1">
      <c r="A8" s="5">
        <v>4</v>
      </c>
      <c r="B8" s="6" t="s">
        <v>1</v>
      </c>
      <c r="C8" s="7">
        <v>2171</v>
      </c>
      <c r="D8" s="7">
        <v>50</v>
      </c>
      <c r="E8" s="22">
        <v>2205</v>
      </c>
      <c r="F8" s="20">
        <f>E8/'Tuần 29.12.2023-4.01.2024'!E8*100-100</f>
        <v>4.452865940312648</v>
      </c>
      <c r="G8" s="17">
        <v>161</v>
      </c>
      <c r="H8" s="17">
        <v>1365</v>
      </c>
      <c r="I8" s="7">
        <v>31</v>
      </c>
      <c r="J8" s="7"/>
      <c r="K8" s="22">
        <v>936</v>
      </c>
      <c r="L8" s="20">
        <f>K8/'Tuần 29.12.2023-4.01.2024'!K8*100-100</f>
        <v>-18.679409209383152</v>
      </c>
      <c r="M8" s="17"/>
      <c r="N8" s="27">
        <v>2431.1</v>
      </c>
      <c r="O8" s="7">
        <f>N8+'Tuần 29.12.2023-4.01.2024'!O8</f>
        <v>3876</v>
      </c>
      <c r="Q8" s="23"/>
    </row>
    <row r="9" spans="1:17" ht="20.25" customHeight="1">
      <c r="A9" s="5">
        <v>5</v>
      </c>
      <c r="B9" s="6" t="s">
        <v>2</v>
      </c>
      <c r="C9" s="7">
        <v>20</v>
      </c>
      <c r="D9" s="7"/>
      <c r="E9" s="17">
        <v>20</v>
      </c>
      <c r="F9" s="20">
        <f>E9/'Tuần 29.12.2023-4.01.2024'!E9*100-100</f>
        <v>-4.761904761904773</v>
      </c>
      <c r="G9" s="22">
        <v>1</v>
      </c>
      <c r="H9" s="7"/>
      <c r="I9" s="7"/>
      <c r="J9" s="7">
        <v>238</v>
      </c>
      <c r="K9" s="7"/>
      <c r="L9" s="20"/>
      <c r="M9" s="7"/>
      <c r="N9" s="27">
        <v>20.8</v>
      </c>
      <c r="O9" s="7">
        <f>N9+'Tuần 29.12.2023-4.01.2024'!O9</f>
        <v>32.9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29.12.2023-4.01.2024'!E10*100-100</f>
        <v>-38.888888888888886</v>
      </c>
      <c r="G10" s="17"/>
      <c r="H10" s="7"/>
      <c r="I10" s="7"/>
      <c r="J10" s="7">
        <v>358</v>
      </c>
      <c r="K10" s="7"/>
      <c r="L10" s="20"/>
      <c r="M10" s="7"/>
      <c r="N10" s="27">
        <v>22.9</v>
      </c>
      <c r="O10" s="7">
        <f>N10+'Tuần 29.12.2023-4.01.2024'!O10</f>
        <v>51</v>
      </c>
      <c r="Q10" s="23"/>
    </row>
    <row r="11" spans="1:17" ht="20.25" customHeight="1">
      <c r="A11" s="5">
        <v>7</v>
      </c>
      <c r="B11" s="6" t="s">
        <v>22</v>
      </c>
      <c r="C11" s="7">
        <v>8</v>
      </c>
      <c r="D11" s="7"/>
      <c r="E11" s="7">
        <v>8</v>
      </c>
      <c r="F11" s="20">
        <f>E11/'Tuần 29.12.2023-4.01.2024'!E11*100-100</f>
        <v>33.333333333333314</v>
      </c>
      <c r="G11" s="17"/>
      <c r="H11" s="7"/>
      <c r="I11" s="7"/>
      <c r="J11" s="7">
        <v>127</v>
      </c>
      <c r="K11" s="7"/>
      <c r="L11" s="20"/>
      <c r="M11" s="7"/>
      <c r="N11" s="27">
        <v>7.3</v>
      </c>
      <c r="O11" s="7">
        <f>N11+'Tuần 29.12.2023-4.01.2024'!O11</f>
        <v>12.5</v>
      </c>
      <c r="Q11" s="23"/>
    </row>
    <row r="12" spans="1:18" ht="25.5" customHeight="1">
      <c r="A12" s="31" t="s">
        <v>3</v>
      </c>
      <c r="B12" s="32"/>
      <c r="C12" s="13">
        <f>SUM(C5:C11)</f>
        <v>3222</v>
      </c>
      <c r="D12" s="13">
        <f aca="true" t="shared" si="0" ref="D12:O12">SUM(D5:D11)</f>
        <v>5029</v>
      </c>
      <c r="E12" s="13">
        <f t="shared" si="0"/>
        <v>3311</v>
      </c>
      <c r="F12" s="21">
        <f>E12/'Tuần 29.12.2023-4.01.2024'!E12*100-100</f>
        <v>8.450704225352126</v>
      </c>
      <c r="G12" s="13">
        <f t="shared" si="0"/>
        <v>194</v>
      </c>
      <c r="H12" s="13">
        <f t="shared" si="0"/>
        <v>1452</v>
      </c>
      <c r="I12" s="13">
        <f t="shared" si="0"/>
        <v>4265</v>
      </c>
      <c r="J12" s="13">
        <f t="shared" si="0"/>
        <v>869</v>
      </c>
      <c r="K12" s="13">
        <f t="shared" si="0"/>
        <v>5255</v>
      </c>
      <c r="L12" s="21">
        <f>K12/'Tuần 29.12.2023-4.01.2024'!K12*100-100</f>
        <v>-2.7212143650499883</v>
      </c>
      <c r="M12" s="13">
        <f>SUM(M5:M11)</f>
        <v>93</v>
      </c>
      <c r="N12" s="13">
        <f>SUM(N5:N11)</f>
        <v>13087.499999999998</v>
      </c>
      <c r="O12" s="13">
        <f t="shared" si="0"/>
        <v>20398.2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922</v>
      </c>
      <c r="D5" s="7">
        <v>4525</v>
      </c>
      <c r="E5" s="17">
        <v>932</v>
      </c>
      <c r="F5" s="20">
        <f>E5/'Tuần 05-11.01.2024'!E5*100-100</f>
        <v>-4.508196721311478</v>
      </c>
      <c r="G5" s="17">
        <v>31</v>
      </c>
      <c r="H5" s="17">
        <v>93</v>
      </c>
      <c r="I5" s="7">
        <v>4026</v>
      </c>
      <c r="J5" s="7">
        <v>96</v>
      </c>
      <c r="K5" s="22">
        <v>4026</v>
      </c>
      <c r="L5" s="20">
        <f>K5/'Tuần 05-11.01.2024'!K5*100-100</f>
        <v>9.224091155724352</v>
      </c>
      <c r="M5" s="17">
        <v>60</v>
      </c>
      <c r="N5" s="27">
        <v>11292.5</v>
      </c>
      <c r="O5" s="7">
        <f>N5+'Tuần 05-11.01.2024'!O5</f>
        <v>26444.9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f>E6/'Tuần 05-11.01.2024'!E6*100-100</f>
        <v>-20</v>
      </c>
      <c r="G6" s="22"/>
      <c r="H6" s="7"/>
      <c r="I6" s="7"/>
      <c r="J6" s="7"/>
      <c r="K6" s="22">
        <v>84</v>
      </c>
      <c r="L6" s="20">
        <f>K6/'Tuần 05-11.01.2024'!K6*100-100</f>
        <v>-3.448275862068968</v>
      </c>
      <c r="M6" s="17"/>
      <c r="N6" s="27"/>
      <c r="O6" s="7">
        <f>N6+'Tuần 05-11.01.2024'!O6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/>
      <c r="E7" s="17">
        <v>27</v>
      </c>
      <c r="F7" s="20">
        <f>E7/'Tuần 05-11.01.2024'!E7*100-100</f>
        <v>-10</v>
      </c>
      <c r="G7" s="17">
        <v>11</v>
      </c>
      <c r="H7" s="7"/>
      <c r="I7" s="7">
        <v>577</v>
      </c>
      <c r="J7" s="7">
        <v>29</v>
      </c>
      <c r="K7" s="22">
        <v>577</v>
      </c>
      <c r="L7" s="20">
        <f>K7/'Tuần 05-11.01.2024'!K7*100-100</f>
        <v>5.677655677655679</v>
      </c>
      <c r="M7" s="17"/>
      <c r="N7" s="27">
        <v>884.2</v>
      </c>
      <c r="O7" s="7">
        <f>N7+'Tuần 05-11.01.2024'!O7</f>
        <v>2157.6000000000004</v>
      </c>
      <c r="Q7" s="23"/>
    </row>
    <row r="8" spans="1:17" ht="20.25" customHeight="1">
      <c r="A8" s="5">
        <v>4</v>
      </c>
      <c r="B8" s="6" t="s">
        <v>1</v>
      </c>
      <c r="C8" s="7">
        <v>2472</v>
      </c>
      <c r="D8" s="7">
        <v>80</v>
      </c>
      <c r="E8" s="22">
        <v>2344</v>
      </c>
      <c r="F8" s="20">
        <f>E8/'Tuần 05-11.01.2024'!E8*100-100</f>
        <v>6.303854875283449</v>
      </c>
      <c r="G8" s="17">
        <v>272</v>
      </c>
      <c r="H8" s="22">
        <v>1524</v>
      </c>
      <c r="I8" s="7">
        <v>47</v>
      </c>
      <c r="J8" s="7"/>
      <c r="K8" s="22">
        <v>1089</v>
      </c>
      <c r="L8" s="20">
        <f>K8/'Tuần 05-11.01.2024'!K8*100-100</f>
        <v>16.346153846153854</v>
      </c>
      <c r="M8" s="17"/>
      <c r="N8" s="27">
        <v>2767.3</v>
      </c>
      <c r="O8" s="7">
        <f>N8+'Tuần 05-11.01.2024'!O8</f>
        <v>6643.3</v>
      </c>
      <c r="Q8" s="23"/>
    </row>
    <row r="9" spans="1:17" ht="20.25" customHeight="1">
      <c r="A9" s="5">
        <v>5</v>
      </c>
      <c r="B9" s="6" t="s">
        <v>2</v>
      </c>
      <c r="C9" s="7">
        <v>22</v>
      </c>
      <c r="D9" s="7"/>
      <c r="E9" s="17">
        <v>22</v>
      </c>
      <c r="F9" s="20">
        <f>E9/'Tuần 05-11.01.2024'!E9*100-100</f>
        <v>10.000000000000014</v>
      </c>
      <c r="G9" s="22"/>
      <c r="H9" s="7"/>
      <c r="I9" s="7"/>
      <c r="J9" s="7">
        <v>264</v>
      </c>
      <c r="K9" s="7"/>
      <c r="L9" s="20"/>
      <c r="M9" s="7"/>
      <c r="N9" s="27">
        <v>22.9</v>
      </c>
      <c r="O9" s="7">
        <f>N9+'Tuần 05-11.01.2024'!O9</f>
        <v>55.8</v>
      </c>
      <c r="Q9" s="23"/>
    </row>
    <row r="10" spans="1:17" ht="20.25" customHeight="1">
      <c r="A10" s="5">
        <v>6</v>
      </c>
      <c r="B10" s="6" t="s">
        <v>21</v>
      </c>
      <c r="C10" s="7">
        <v>44</v>
      </c>
      <c r="D10" s="7"/>
      <c r="E10" s="17">
        <v>44</v>
      </c>
      <c r="F10" s="20">
        <f>E10/'Tuần 05-11.01.2024'!E10*100-100</f>
        <v>100</v>
      </c>
      <c r="G10" s="17"/>
      <c r="H10" s="7"/>
      <c r="I10" s="7"/>
      <c r="J10" s="7">
        <v>632</v>
      </c>
      <c r="K10" s="7"/>
      <c r="L10" s="20"/>
      <c r="M10" s="7"/>
      <c r="N10" s="27">
        <v>46.8</v>
      </c>
      <c r="O10" s="7">
        <f>N10+'Tuần 05-11.01.2024'!O10</f>
        <v>97.8</v>
      </c>
      <c r="Q10" s="23"/>
    </row>
    <row r="11" spans="1:17" ht="20.25" customHeight="1">
      <c r="A11" s="5">
        <v>7</v>
      </c>
      <c r="B11" s="6" t="s">
        <v>22</v>
      </c>
      <c r="C11" s="7">
        <v>4</v>
      </c>
      <c r="D11" s="7"/>
      <c r="E11" s="7">
        <v>4</v>
      </c>
      <c r="F11" s="20">
        <f>E11/'Tuần 05-11.01.2024'!E11*100-100</f>
        <v>-50</v>
      </c>
      <c r="G11" s="17"/>
      <c r="H11" s="7"/>
      <c r="I11" s="7"/>
      <c r="J11" s="7">
        <v>46</v>
      </c>
      <c r="K11" s="7"/>
      <c r="L11" s="20"/>
      <c r="M11" s="7"/>
      <c r="N11" s="27">
        <v>4.2</v>
      </c>
      <c r="O11" s="7">
        <f>N11+'Tuần 05-11.01.2024'!O11</f>
        <v>16.7</v>
      </c>
      <c r="Q11" s="23"/>
    </row>
    <row r="12" spans="1:18" ht="25.5" customHeight="1">
      <c r="A12" s="31" t="s">
        <v>3</v>
      </c>
      <c r="B12" s="32"/>
      <c r="C12" s="13">
        <f>SUM(C5:C11)</f>
        <v>3494</v>
      </c>
      <c r="D12" s="13">
        <f aca="true" t="shared" si="0" ref="D12:O12">SUM(D5:D11)</f>
        <v>4605</v>
      </c>
      <c r="E12" s="13">
        <f t="shared" si="0"/>
        <v>3413</v>
      </c>
      <c r="F12" s="21">
        <f>E12/'Tuần 05-11.01.2024'!E12*100-100</f>
        <v>3.0806402899426217</v>
      </c>
      <c r="G12" s="13">
        <f t="shared" si="0"/>
        <v>314</v>
      </c>
      <c r="H12" s="13">
        <f t="shared" si="0"/>
        <v>1617</v>
      </c>
      <c r="I12" s="13">
        <f t="shared" si="0"/>
        <v>4650</v>
      </c>
      <c r="J12" s="13">
        <f t="shared" si="0"/>
        <v>1067</v>
      </c>
      <c r="K12" s="13">
        <f t="shared" si="0"/>
        <v>5776</v>
      </c>
      <c r="L12" s="21">
        <f>K12/'Tuần 05-11.01.2024'!K12*100-100</f>
        <v>9.914367269267359</v>
      </c>
      <c r="M12" s="13">
        <f>SUM(M5:M11)</f>
        <v>60</v>
      </c>
      <c r="N12" s="13">
        <f>SUM(N5:N11)</f>
        <v>15017.9</v>
      </c>
      <c r="O12" s="13">
        <f t="shared" si="0"/>
        <v>35416.100000000006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1003</v>
      </c>
      <c r="D5" s="7">
        <v>4042</v>
      </c>
      <c r="E5" s="17">
        <v>993</v>
      </c>
      <c r="F5" s="20">
        <f>E5/'Tuần 12-18.01.2024'!E5*100-100</f>
        <v>6.545064377682408</v>
      </c>
      <c r="G5" s="17">
        <v>36</v>
      </c>
      <c r="H5" s="17">
        <v>80</v>
      </c>
      <c r="I5" s="7">
        <v>3679</v>
      </c>
      <c r="J5" s="7">
        <v>76</v>
      </c>
      <c r="K5" s="22">
        <v>3679</v>
      </c>
      <c r="L5" s="20">
        <f>K5/'Tuần 12-18.01.2024'!K5*100-100</f>
        <v>-8.618976651763532</v>
      </c>
      <c r="M5" s="17">
        <v>13</v>
      </c>
      <c r="N5" s="27">
        <v>10529.7</v>
      </c>
      <c r="O5" s="7">
        <f>N5+'Tuần 12-18.01.2024'!O5</f>
        <v>36974.600000000006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71</v>
      </c>
      <c r="F6" s="20">
        <f>E6/'Tuần 12-18.01.2024'!E6*100-100</f>
        <v>77.5</v>
      </c>
      <c r="G6" s="22"/>
      <c r="H6" s="7"/>
      <c r="I6" s="7"/>
      <c r="J6" s="7"/>
      <c r="K6" s="22">
        <v>107</v>
      </c>
      <c r="L6" s="20">
        <f>K6/'Tuần 12-18.01.2024'!K6*100-100</f>
        <v>27.38095238095238</v>
      </c>
      <c r="M6" s="17"/>
      <c r="N6" s="27"/>
      <c r="O6" s="7">
        <f>N6+'Tuần 12-18.01.2024'!O6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>
        <v>950</v>
      </c>
      <c r="E7" s="17">
        <v>25</v>
      </c>
      <c r="F7" s="20">
        <f>E7/'Tuần 12-18.01.2024'!E7*100-100</f>
        <v>-7.407407407407405</v>
      </c>
      <c r="G7" s="17">
        <v>10</v>
      </c>
      <c r="H7" s="7"/>
      <c r="I7" s="7">
        <v>575</v>
      </c>
      <c r="J7" s="7">
        <v>29</v>
      </c>
      <c r="K7" s="22">
        <v>568</v>
      </c>
      <c r="L7" s="20">
        <f>K7/'Tuần 12-18.01.2024'!K7*100-100</f>
        <v>-1.5597920277296282</v>
      </c>
      <c r="M7" s="17"/>
      <c r="N7" s="27">
        <v>919.2</v>
      </c>
      <c r="O7" s="7">
        <f>N7+'Tuần 12-18.01.2024'!O7</f>
        <v>3076.8</v>
      </c>
      <c r="Q7" s="23"/>
    </row>
    <row r="8" spans="1:17" ht="20.25" customHeight="1">
      <c r="A8" s="5">
        <v>4</v>
      </c>
      <c r="B8" s="6" t="s">
        <v>1</v>
      </c>
      <c r="C8" s="7">
        <v>2481</v>
      </c>
      <c r="D8" s="7">
        <v>20</v>
      </c>
      <c r="E8" s="22">
        <v>2121</v>
      </c>
      <c r="F8" s="20">
        <f>E8/'Tuần 12-18.01.2024'!E8*100-100</f>
        <v>-9.513651877133114</v>
      </c>
      <c r="G8" s="17">
        <v>590</v>
      </c>
      <c r="H8" s="22">
        <v>1411</v>
      </c>
      <c r="I8" s="7">
        <v>39</v>
      </c>
      <c r="J8" s="7">
        <v>1</v>
      </c>
      <c r="K8" s="22">
        <v>1248</v>
      </c>
      <c r="L8" s="20">
        <f>K8/'Tuần 12-18.01.2024'!K8*100-100</f>
        <v>14.600550964187335</v>
      </c>
      <c r="M8" s="17"/>
      <c r="N8" s="27">
        <v>2849.6</v>
      </c>
      <c r="O8" s="7">
        <f>N8+'Tuần 12-18.01.2024'!O8</f>
        <v>9492.9</v>
      </c>
      <c r="Q8" s="23"/>
    </row>
    <row r="9" spans="1:17" ht="20.25" customHeight="1">
      <c r="A9" s="5">
        <v>5</v>
      </c>
      <c r="B9" s="6" t="s">
        <v>2</v>
      </c>
      <c r="C9" s="7">
        <v>52</v>
      </c>
      <c r="D9" s="7"/>
      <c r="E9" s="17">
        <v>51</v>
      </c>
      <c r="F9" s="20">
        <f>E9/'Tuần 12-18.01.2024'!E9*100-100</f>
        <v>131.81818181818184</v>
      </c>
      <c r="G9" s="22">
        <v>1</v>
      </c>
      <c r="H9" s="7"/>
      <c r="I9" s="7"/>
      <c r="J9" s="7">
        <v>313</v>
      </c>
      <c r="K9" s="7"/>
      <c r="L9" s="20"/>
      <c r="M9" s="7"/>
      <c r="N9" s="27">
        <v>52.3</v>
      </c>
      <c r="O9" s="7">
        <f>N9+'Tuần 12-18.01.2024'!O9</f>
        <v>108.1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12-18.01.2024'!E10*100-100</f>
        <v>-50</v>
      </c>
      <c r="G10" s="17"/>
      <c r="H10" s="7"/>
      <c r="I10" s="7"/>
      <c r="J10" s="7">
        <v>323</v>
      </c>
      <c r="K10" s="7"/>
      <c r="L10" s="20"/>
      <c r="M10" s="7"/>
      <c r="N10" s="27">
        <v>22.9</v>
      </c>
      <c r="O10" s="7">
        <f>N10+'Tuần 12-18.01.2024'!O10</f>
        <v>120.69999999999999</v>
      </c>
      <c r="Q10" s="23"/>
    </row>
    <row r="11" spans="1:17" ht="20.25" customHeight="1">
      <c r="A11" s="5">
        <v>7</v>
      </c>
      <c r="B11" s="6" t="s">
        <v>22</v>
      </c>
      <c r="C11" s="7">
        <v>5</v>
      </c>
      <c r="D11" s="7"/>
      <c r="E11" s="7">
        <v>5</v>
      </c>
      <c r="F11" s="20">
        <f>E11/'Tuần 12-18.01.2024'!E11*100-100</f>
        <v>25</v>
      </c>
      <c r="G11" s="17"/>
      <c r="H11" s="7"/>
      <c r="I11" s="7"/>
      <c r="J11" s="7">
        <v>87</v>
      </c>
      <c r="K11" s="7"/>
      <c r="L11" s="20"/>
      <c r="M11" s="7"/>
      <c r="N11" s="27">
        <v>4.2</v>
      </c>
      <c r="O11" s="7">
        <f>N11+'Tuần 12-18.01.2024'!O11</f>
        <v>20.9</v>
      </c>
      <c r="Q11" s="23"/>
    </row>
    <row r="12" spans="1:18" ht="25.5" customHeight="1">
      <c r="A12" s="31" t="s">
        <v>3</v>
      </c>
      <c r="B12" s="32"/>
      <c r="C12" s="13">
        <f>SUM(C5:C11)</f>
        <v>3593</v>
      </c>
      <c r="D12" s="13">
        <f aca="true" t="shared" si="0" ref="D12:O12">SUM(D5:D11)</f>
        <v>5012</v>
      </c>
      <c r="E12" s="13">
        <f t="shared" si="0"/>
        <v>3288</v>
      </c>
      <c r="F12" s="20">
        <f>E12/'Tuần 12-18.01.2024'!E12*100-100</f>
        <v>-3.6624670377966595</v>
      </c>
      <c r="G12" s="13">
        <f t="shared" si="0"/>
        <v>637</v>
      </c>
      <c r="H12" s="13">
        <f t="shared" si="0"/>
        <v>1491</v>
      </c>
      <c r="I12" s="13">
        <f t="shared" si="0"/>
        <v>4293</v>
      </c>
      <c r="J12" s="13">
        <f t="shared" si="0"/>
        <v>829</v>
      </c>
      <c r="K12" s="13">
        <f t="shared" si="0"/>
        <v>5602</v>
      </c>
      <c r="L12" s="20">
        <f>K12/'Tuần 12-18.01.2024'!K12*100-100</f>
        <v>-3.01246537396122</v>
      </c>
      <c r="M12" s="13">
        <f>SUM(M5:M11)</f>
        <v>13</v>
      </c>
      <c r="N12" s="13">
        <f>SUM(N5:N11)</f>
        <v>14377.900000000001</v>
      </c>
      <c r="O12" s="13">
        <f t="shared" si="0"/>
        <v>49794.00000000001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894</v>
      </c>
      <c r="D5" s="7">
        <v>4229</v>
      </c>
      <c r="E5" s="17">
        <v>917</v>
      </c>
      <c r="F5" s="20">
        <f>E5/'Tuần 19-25.01.2024'!E5*100-100</f>
        <v>-7.653575025176224</v>
      </c>
      <c r="G5" s="20">
        <v>30</v>
      </c>
      <c r="H5" s="17">
        <v>41</v>
      </c>
      <c r="I5" s="7">
        <v>3847</v>
      </c>
      <c r="J5" s="7">
        <v>45</v>
      </c>
      <c r="K5" s="22">
        <v>3847</v>
      </c>
      <c r="L5" s="20">
        <f>K5/'Tuần 19-25.01.2024'!K5*100-100</f>
        <v>4.566458276705632</v>
      </c>
      <c r="M5" s="17">
        <v>28</v>
      </c>
      <c r="N5" s="27">
        <v>10007.7</v>
      </c>
      <c r="O5" s="7">
        <f>N5+'Tuần 19-25.01.2024'!O5</f>
        <v>46982.3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59</v>
      </c>
      <c r="F6" s="20">
        <f>E6/'Tuần 19-25.01.2024'!E6*100-100</f>
        <v>-16.901408450704224</v>
      </c>
      <c r="G6" s="20"/>
      <c r="H6" s="7"/>
      <c r="I6" s="7"/>
      <c r="J6" s="7"/>
      <c r="K6" s="22">
        <v>100</v>
      </c>
      <c r="L6" s="20">
        <f>K6/'Tuần 19-25.01.2024'!K6*100-100</f>
        <v>-6.54205607476635</v>
      </c>
      <c r="M6" s="17"/>
      <c r="N6" s="27"/>
      <c r="O6" s="7">
        <f>N6+'Tuần 19-25.01.2024'!O6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22</v>
      </c>
      <c r="D7" s="7">
        <v>862</v>
      </c>
      <c r="E7" s="17">
        <v>15</v>
      </c>
      <c r="F7" s="20">
        <f>E7/'Tuần 19-25.01.2024'!E7*100-100</f>
        <v>-40</v>
      </c>
      <c r="G7" s="20">
        <v>7</v>
      </c>
      <c r="H7" s="7"/>
      <c r="I7" s="7">
        <v>582</v>
      </c>
      <c r="J7" s="7">
        <v>17</v>
      </c>
      <c r="K7" s="22">
        <v>582</v>
      </c>
      <c r="L7" s="20">
        <f>K7/'Tuần 19-25.01.2024'!K7*100-100</f>
        <v>2.464788732394368</v>
      </c>
      <c r="M7" s="17"/>
      <c r="N7" s="27">
        <v>872.3</v>
      </c>
      <c r="O7" s="7">
        <f>N7+'Tuần 19-25.01.2024'!O7</f>
        <v>3949.1000000000004</v>
      </c>
      <c r="Q7" s="23"/>
    </row>
    <row r="8" spans="1:17" ht="20.25" customHeight="1">
      <c r="A8" s="5">
        <v>4</v>
      </c>
      <c r="B8" s="6" t="s">
        <v>1</v>
      </c>
      <c r="C8" s="7">
        <v>1895</v>
      </c>
      <c r="D8" s="7">
        <v>120</v>
      </c>
      <c r="E8" s="22">
        <v>1975</v>
      </c>
      <c r="F8" s="20">
        <f>E8/'Tuần 19-25.01.2024'!E8*100-100</f>
        <v>-6.883545497406885</v>
      </c>
      <c r="G8" s="20">
        <v>574</v>
      </c>
      <c r="H8" s="22">
        <v>1334</v>
      </c>
      <c r="I8" s="7">
        <v>56</v>
      </c>
      <c r="J8" s="7"/>
      <c r="K8" s="22">
        <v>1664</v>
      </c>
      <c r="L8" s="20">
        <f>K8/'Tuần 19-25.01.2024'!K8*100-100</f>
        <v>33.333333333333314</v>
      </c>
      <c r="M8" s="17"/>
      <c r="N8" s="27">
        <v>2773.8</v>
      </c>
      <c r="O8" s="7">
        <f>N8+'Tuần 19-25.01.2024'!O8</f>
        <v>12266.7</v>
      </c>
      <c r="Q8" s="23"/>
    </row>
    <row r="9" spans="1:17" ht="20.25" customHeight="1">
      <c r="A9" s="5">
        <v>5</v>
      </c>
      <c r="B9" s="6" t="s">
        <v>2</v>
      </c>
      <c r="C9" s="7">
        <v>155</v>
      </c>
      <c r="D9" s="7"/>
      <c r="E9" s="17">
        <v>151</v>
      </c>
      <c r="F9" s="20">
        <f>E9/'Tuần 19-25.01.2024'!E9*100-100</f>
        <v>196.07843137254906</v>
      </c>
      <c r="G9" s="20">
        <v>4</v>
      </c>
      <c r="H9" s="7"/>
      <c r="I9" s="7"/>
      <c r="J9" s="7">
        <v>448</v>
      </c>
      <c r="K9" s="7"/>
      <c r="L9" s="20"/>
      <c r="M9" s="7"/>
      <c r="N9" s="27">
        <v>155.2</v>
      </c>
      <c r="O9" s="7">
        <f>N9+'Tuần 19-25.01.2024'!O9</f>
        <v>263.29999999999995</v>
      </c>
      <c r="Q9" s="23"/>
    </row>
    <row r="10" spans="1:17" ht="20.25" customHeight="1">
      <c r="A10" s="5">
        <v>6</v>
      </c>
      <c r="B10" s="6" t="s">
        <v>21</v>
      </c>
      <c r="C10" s="7">
        <v>47</v>
      </c>
      <c r="D10" s="7"/>
      <c r="E10" s="17">
        <v>45</v>
      </c>
      <c r="F10" s="20">
        <f>E10/'Tuần 19-25.01.2024'!E10*100-100</f>
        <v>104.54545454545453</v>
      </c>
      <c r="G10" s="20">
        <v>2</v>
      </c>
      <c r="H10" s="7"/>
      <c r="I10" s="7"/>
      <c r="J10" s="7">
        <v>663</v>
      </c>
      <c r="K10" s="7"/>
      <c r="L10" s="20"/>
      <c r="M10" s="7"/>
      <c r="N10" s="27">
        <v>46.8</v>
      </c>
      <c r="O10" s="7">
        <f>N10+'Tuần 19-25.01.2024'!O10</f>
        <v>167.5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5</v>
      </c>
      <c r="F11" s="20">
        <f>E11/'Tuần 19-25.01.2024'!E11*100-100</f>
        <v>0</v>
      </c>
      <c r="G11" s="20"/>
      <c r="H11" s="7"/>
      <c r="I11" s="7"/>
      <c r="J11" s="7">
        <v>84</v>
      </c>
      <c r="K11" s="7"/>
      <c r="L11" s="20"/>
      <c r="M11" s="7"/>
      <c r="N11" s="27">
        <v>5.2</v>
      </c>
      <c r="O11" s="7">
        <f>N11+'Tuần 19-25.01.2024'!O11</f>
        <v>26.099999999999998</v>
      </c>
      <c r="Q11" s="23"/>
    </row>
    <row r="12" spans="1:18" ht="25.5" customHeight="1">
      <c r="A12" s="31" t="s">
        <v>3</v>
      </c>
      <c r="B12" s="32"/>
      <c r="C12" s="13">
        <f>SUM(C5:C11)</f>
        <v>3020</v>
      </c>
      <c r="D12" s="13">
        <f aca="true" t="shared" si="0" ref="D12:K12">SUM(D5:D11)</f>
        <v>5211</v>
      </c>
      <c r="E12" s="13">
        <f t="shared" si="0"/>
        <v>3167</v>
      </c>
      <c r="F12" s="20">
        <f>E12/'Tuần 19-25.01.2024'!E12*100-100</f>
        <v>-3.680048661800484</v>
      </c>
      <c r="G12" s="13">
        <f t="shared" si="0"/>
        <v>617</v>
      </c>
      <c r="H12" s="13">
        <f t="shared" si="0"/>
        <v>1375</v>
      </c>
      <c r="I12" s="13">
        <f t="shared" si="0"/>
        <v>4485</v>
      </c>
      <c r="J12" s="13">
        <f t="shared" si="0"/>
        <v>1257</v>
      </c>
      <c r="K12" s="13">
        <f t="shared" si="0"/>
        <v>6193</v>
      </c>
      <c r="L12" s="21">
        <f>K12/'Tuần 19-25.01.2024'!K12*100-100</f>
        <v>10.54980364155658</v>
      </c>
      <c r="M12" s="13">
        <f>SUM(M5:M11)</f>
        <v>28</v>
      </c>
      <c r="N12" s="13">
        <f>SUM(N5:N11)</f>
        <v>13861</v>
      </c>
      <c r="O12" s="13">
        <f>SUM(O5:O11)</f>
        <v>63655.00000000001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666</v>
      </c>
      <c r="D5" s="7">
        <v>3158</v>
      </c>
      <c r="E5" s="17">
        <v>708</v>
      </c>
      <c r="F5" s="20">
        <f>E5/'Tuần 26.01-01.2.2024'!E5*100-100</f>
        <v>-22.791712104689196</v>
      </c>
      <c r="G5" s="20"/>
      <c r="H5" s="17">
        <v>35</v>
      </c>
      <c r="I5" s="7">
        <v>2873</v>
      </c>
      <c r="J5" s="7">
        <v>23</v>
      </c>
      <c r="K5" s="22">
        <v>2873</v>
      </c>
      <c r="L5" s="20">
        <f>K5/'Tuần 26.01-01.2.2024'!K5*100-100</f>
        <v>-25.318429945412007</v>
      </c>
      <c r="M5" s="17">
        <v>10</v>
      </c>
      <c r="N5" s="27">
        <v>8446.7</v>
      </c>
      <c r="O5" s="7">
        <f>N5+'Tuần 26.01-01.2.2024'!O5</f>
        <v>55429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95</v>
      </c>
      <c r="F6" s="20">
        <f>E6/'Tuần 26.01-01.2.2024'!E6*100-100</f>
        <v>61.01694915254237</v>
      </c>
      <c r="G6" s="20"/>
      <c r="H6" s="7"/>
      <c r="I6" s="7"/>
      <c r="J6" s="7"/>
      <c r="K6" s="22">
        <v>79</v>
      </c>
      <c r="L6" s="20">
        <f>K6/'Tuần 26.01-01.2.2024'!K6*100-100</f>
        <v>-21</v>
      </c>
      <c r="M6" s="17"/>
      <c r="N6" s="27"/>
      <c r="O6" s="7">
        <f>N6+'Tuần 26.01-01.2.2024'!O6</f>
        <v>0</v>
      </c>
      <c r="Q6" s="23"/>
    </row>
    <row r="7" spans="1:17" ht="20.25" customHeight="1">
      <c r="A7" s="5">
        <v>3</v>
      </c>
      <c r="B7" s="6" t="s">
        <v>7</v>
      </c>
      <c r="C7" s="7">
        <v>5</v>
      </c>
      <c r="D7" s="7">
        <v>230</v>
      </c>
      <c r="E7" s="17">
        <v>5</v>
      </c>
      <c r="F7" s="20">
        <f>E7/'Tuần 26.01-01.2.2024'!E7*100-100</f>
        <v>-66.66666666666667</v>
      </c>
      <c r="G7" s="20">
        <v>8</v>
      </c>
      <c r="H7" s="7"/>
      <c r="I7" s="7">
        <v>127</v>
      </c>
      <c r="J7" s="7">
        <v>7</v>
      </c>
      <c r="K7" s="22">
        <v>127</v>
      </c>
      <c r="L7" s="20">
        <f>K7/'Tuần 26.01-01.2.2024'!K7*100-100</f>
        <v>-78.1786941580756</v>
      </c>
      <c r="M7" s="17"/>
      <c r="N7" s="27">
        <v>214.2</v>
      </c>
      <c r="O7" s="7">
        <f>N7+'Tuần 26.01-01.2.2024'!O7</f>
        <v>4163.3</v>
      </c>
      <c r="Q7" s="23"/>
    </row>
    <row r="8" spans="1:17" ht="20.25" customHeight="1">
      <c r="A8" s="5">
        <v>4</v>
      </c>
      <c r="B8" s="6" t="s">
        <v>1</v>
      </c>
      <c r="C8" s="7">
        <v>1152</v>
      </c>
      <c r="D8" s="7">
        <v>110</v>
      </c>
      <c r="E8" s="22">
        <v>1730</v>
      </c>
      <c r="F8" s="20">
        <f>E8/'Tuần 26.01-01.2.2024'!E8*100-100</f>
        <v>-12.405063291139243</v>
      </c>
      <c r="G8" s="20">
        <v>1</v>
      </c>
      <c r="H8" s="22">
        <v>972</v>
      </c>
      <c r="I8" s="7">
        <v>41</v>
      </c>
      <c r="J8" s="7"/>
      <c r="K8" s="22">
        <v>1359</v>
      </c>
      <c r="L8" s="20">
        <f>K8/'Tuần 26.01-01.2.2024'!K8*100-100</f>
        <v>-18.329326923076934</v>
      </c>
      <c r="M8" s="17"/>
      <c r="N8" s="27">
        <v>2153.3</v>
      </c>
      <c r="O8" s="7">
        <f>N8+'Tuần 26.01-01.2.2024'!O8</f>
        <v>14420</v>
      </c>
      <c r="Q8" s="23"/>
    </row>
    <row r="9" spans="1:17" ht="20.25" customHeight="1">
      <c r="A9" s="5">
        <v>5</v>
      </c>
      <c r="B9" s="6" t="s">
        <v>2</v>
      </c>
      <c r="C9" s="7">
        <v>78</v>
      </c>
      <c r="D9" s="7"/>
      <c r="E9" s="17">
        <v>78</v>
      </c>
      <c r="F9" s="20">
        <f>E9/'Tuần 26.01-01.2.2024'!E9*100-100</f>
        <v>-48.34437086092716</v>
      </c>
      <c r="G9" s="20"/>
      <c r="H9" s="7"/>
      <c r="I9" s="7"/>
      <c r="J9" s="7">
        <v>254</v>
      </c>
      <c r="K9" s="7"/>
      <c r="L9" s="20"/>
      <c r="M9" s="7"/>
      <c r="N9" s="27">
        <v>78.9</v>
      </c>
      <c r="O9" s="7">
        <f>N9+'Tuần 26.01-01.2.2024'!O9</f>
        <v>342.19999999999993</v>
      </c>
      <c r="Q9" s="23"/>
    </row>
    <row r="10" spans="1:17" ht="20.25" customHeight="1">
      <c r="A10" s="5">
        <v>6</v>
      </c>
      <c r="B10" s="6" t="s">
        <v>21</v>
      </c>
      <c r="C10" s="7">
        <v>27</v>
      </c>
      <c r="D10" s="7"/>
      <c r="E10" s="17">
        <v>29</v>
      </c>
      <c r="F10" s="20">
        <f>E10/'Tuần 26.01-01.2.2024'!E10*100-100</f>
        <v>-35.55555555555556</v>
      </c>
      <c r="G10" s="20"/>
      <c r="H10" s="7"/>
      <c r="I10" s="7"/>
      <c r="J10" s="7">
        <v>368</v>
      </c>
      <c r="K10" s="7"/>
      <c r="L10" s="20"/>
      <c r="M10" s="7"/>
      <c r="N10" s="27">
        <v>30.2</v>
      </c>
      <c r="O10" s="7">
        <f>N10+'Tuần 26.01-01.2.2024'!O10</f>
        <v>197.7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4</v>
      </c>
      <c r="F11" s="20">
        <f>E11/'Tuần 26.01-01.2.2024'!E11*100-100</f>
        <v>-20</v>
      </c>
      <c r="G11" s="20"/>
      <c r="H11" s="7"/>
      <c r="I11" s="7"/>
      <c r="J11" s="7">
        <v>58</v>
      </c>
      <c r="K11" s="7"/>
      <c r="L11" s="20"/>
      <c r="M11" s="7"/>
      <c r="N11" s="27">
        <v>3.1</v>
      </c>
      <c r="O11" s="7">
        <f>N11+'Tuần 26.01-01.2.2024'!O11</f>
        <v>29.2</v>
      </c>
      <c r="Q11" s="23"/>
    </row>
    <row r="12" spans="1:18" ht="25.5" customHeight="1">
      <c r="A12" s="31" t="s">
        <v>3</v>
      </c>
      <c r="B12" s="32"/>
      <c r="C12" s="13">
        <f>SUM(C5:C11)</f>
        <v>1930</v>
      </c>
      <c r="D12" s="13">
        <f aca="true" t="shared" si="0" ref="D12:K12">SUM(D5:D11)</f>
        <v>3498</v>
      </c>
      <c r="E12" s="13">
        <f t="shared" si="0"/>
        <v>2649</v>
      </c>
      <c r="F12" s="20">
        <f>E12/'Tuần 26.01-01.2.2024'!E12*100-100</f>
        <v>-16.356173034417438</v>
      </c>
      <c r="G12" s="13">
        <f t="shared" si="0"/>
        <v>9</v>
      </c>
      <c r="H12" s="13">
        <f t="shared" si="0"/>
        <v>1007</v>
      </c>
      <c r="I12" s="13">
        <f t="shared" si="0"/>
        <v>3041</v>
      </c>
      <c r="J12" s="13">
        <f t="shared" si="0"/>
        <v>710</v>
      </c>
      <c r="K12" s="13">
        <f t="shared" si="0"/>
        <v>4438</v>
      </c>
      <c r="L12" s="20">
        <f>K12/'Tuần 26.01-01.2.2024'!K12*100-100</f>
        <v>-28.33844663329566</v>
      </c>
      <c r="M12" s="13">
        <f>SUM(M5:M11)</f>
        <v>10</v>
      </c>
      <c r="N12" s="13">
        <f>SUM(N5:N11)</f>
        <v>10926.400000000001</v>
      </c>
      <c r="O12" s="13">
        <f>SUM(O5:O11)</f>
        <v>74581.4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106</v>
      </c>
      <c r="D5" s="7">
        <v>203</v>
      </c>
      <c r="E5" s="17">
        <v>98</v>
      </c>
      <c r="F5" s="20">
        <f>E5/'Tuần 2-8.2.2024'!E5*100-100</f>
        <v>-86.15819209039549</v>
      </c>
      <c r="G5" s="20">
        <v>9</v>
      </c>
      <c r="H5" s="17">
        <v>34</v>
      </c>
      <c r="I5" s="7">
        <v>191</v>
      </c>
      <c r="J5" s="7">
        <v>7</v>
      </c>
      <c r="K5" s="22">
        <v>191</v>
      </c>
      <c r="L5" s="20">
        <f>K5/'Tuần 2-8.2.2024'!K5*100-100</f>
        <v>-93.35189697180647</v>
      </c>
      <c r="M5" s="17"/>
      <c r="N5" s="27">
        <v>799</v>
      </c>
      <c r="O5" s="7">
        <f>N5+'Tuần 2-8.2.2024'!O5</f>
        <v>56228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37</v>
      </c>
      <c r="F6" s="20">
        <f>E6/'Tuần 2-8.2.2024'!E6*100-100</f>
        <v>-61.05263157894737</v>
      </c>
      <c r="G6" s="20"/>
      <c r="H6" s="7"/>
      <c r="I6" s="7"/>
      <c r="J6" s="7"/>
      <c r="K6" s="22"/>
      <c r="L6" s="20">
        <f>K6/'Tuần 2-8.2.2024'!K6*100-100</f>
        <v>-100</v>
      </c>
      <c r="M6" s="17"/>
      <c r="N6" s="27"/>
      <c r="O6" s="7">
        <f>N6+'Tuần 2-8.2.2024'!O6</f>
        <v>0</v>
      </c>
      <c r="Q6" s="23"/>
    </row>
    <row r="7" spans="1:17" ht="20.25" customHeight="1">
      <c r="A7" s="5">
        <v>3</v>
      </c>
      <c r="B7" s="6" t="s">
        <v>7</v>
      </c>
      <c r="C7" s="7"/>
      <c r="D7" s="7"/>
      <c r="E7" s="17"/>
      <c r="F7" s="20">
        <f>E7/'Tuần 2-8.2.2024'!E7*100-100</f>
        <v>-100</v>
      </c>
      <c r="G7" s="20"/>
      <c r="H7" s="7"/>
      <c r="I7" s="7"/>
      <c r="J7" s="7"/>
      <c r="K7" s="22"/>
      <c r="L7" s="20">
        <f>K7/'Tuần 2-8.2.2024'!K7*100-100</f>
        <v>-100</v>
      </c>
      <c r="M7" s="17"/>
      <c r="N7" s="27">
        <v>1</v>
      </c>
      <c r="O7" s="7">
        <f>N7+'Tuần 2-8.2.2024'!O7</f>
        <v>4164.3</v>
      </c>
      <c r="Q7" s="23"/>
    </row>
    <row r="8" spans="1:17" ht="20.25" customHeight="1">
      <c r="A8" s="5">
        <v>4</v>
      </c>
      <c r="B8" s="6" t="s">
        <v>1</v>
      </c>
      <c r="C8" s="7">
        <v>761</v>
      </c>
      <c r="D8" s="7">
        <v>20</v>
      </c>
      <c r="E8" s="22">
        <v>504</v>
      </c>
      <c r="F8" s="20">
        <f>E8/'Tuần 2-8.2.2024'!E8*100-100</f>
        <v>-70.86705202312139</v>
      </c>
      <c r="G8" s="20">
        <v>195</v>
      </c>
      <c r="H8" s="22">
        <v>639</v>
      </c>
      <c r="I8" s="7"/>
      <c r="J8" s="7">
        <v>102</v>
      </c>
      <c r="K8" s="22">
        <v>112</v>
      </c>
      <c r="L8" s="20">
        <f>K8/'Tuần 2-8.2.2024'!K8*100-100</f>
        <v>-91.75864606328183</v>
      </c>
      <c r="M8" s="17"/>
      <c r="N8" s="27">
        <v>617.2</v>
      </c>
      <c r="O8" s="7">
        <f>N8+'Tuần 2-8.2.2024'!O8</f>
        <v>15037.2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2-8.2.2024'!E9*100-100</f>
        <v>-97.43589743589743</v>
      </c>
      <c r="G9" s="20"/>
      <c r="H9" s="7"/>
      <c r="I9" s="7"/>
      <c r="J9" s="7"/>
      <c r="K9" s="7"/>
      <c r="L9" s="20"/>
      <c r="M9" s="7"/>
      <c r="N9" s="27">
        <v>1.7</v>
      </c>
      <c r="O9" s="7">
        <f>N9+'Tuần 2-8.2.2024'!O9</f>
        <v>343.8999999999999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17"/>
      <c r="F10" s="20"/>
      <c r="G10" s="20"/>
      <c r="H10" s="7"/>
      <c r="I10" s="7"/>
      <c r="J10" s="7"/>
      <c r="K10" s="7"/>
      <c r="L10" s="20"/>
      <c r="M10" s="7"/>
      <c r="N10" s="27"/>
      <c r="O10" s="7">
        <f>N10+'Tuần 2-8.2.2024'!O10</f>
        <v>197.7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7"/>
      <c r="O11" s="7">
        <f>N11+'Tuần 2-8.2.2024'!O11</f>
        <v>29.2</v>
      </c>
      <c r="Q11" s="23"/>
    </row>
    <row r="12" spans="1:18" ht="25.5" customHeight="1">
      <c r="A12" s="31" t="s">
        <v>3</v>
      </c>
      <c r="B12" s="32"/>
      <c r="C12" s="13">
        <f>SUM(C5:C11)</f>
        <v>869</v>
      </c>
      <c r="D12" s="13">
        <f aca="true" t="shared" si="0" ref="D12:K12">SUM(D5:D11)</f>
        <v>223</v>
      </c>
      <c r="E12" s="13">
        <f t="shared" si="0"/>
        <v>641</v>
      </c>
      <c r="F12" s="21">
        <f>E12/'Tuần 2-8.2.2024'!E12*100-100</f>
        <v>-75.80218950547376</v>
      </c>
      <c r="G12" s="13">
        <f t="shared" si="0"/>
        <v>204</v>
      </c>
      <c r="H12" s="13">
        <f t="shared" si="0"/>
        <v>673</v>
      </c>
      <c r="I12" s="13">
        <f t="shared" si="0"/>
        <v>191</v>
      </c>
      <c r="J12" s="13">
        <f t="shared" si="0"/>
        <v>109</v>
      </c>
      <c r="K12" s="13">
        <f t="shared" si="0"/>
        <v>303</v>
      </c>
      <c r="L12" s="21">
        <f>K12/'Tuần 2-8.2.2024'!K12*100-100</f>
        <v>-93.17260027039207</v>
      </c>
      <c r="M12" s="13">
        <f>SUM(M5:M11)</f>
        <v>0</v>
      </c>
      <c r="N12" s="13">
        <f>SUM(N5:N11)</f>
        <v>1418.9</v>
      </c>
      <c r="O12" s="13">
        <f>SUM(O5:O11)</f>
        <v>76000.29999999999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TINHTU</cp:lastModifiedBy>
  <cp:lastPrinted>2023-06-16T07:47:07Z</cp:lastPrinted>
  <dcterms:created xsi:type="dcterms:W3CDTF">2016-08-29T10:34:54Z</dcterms:created>
  <dcterms:modified xsi:type="dcterms:W3CDTF">2024-05-31T07:57:08Z</dcterms:modified>
  <cp:category/>
  <cp:version/>
  <cp:contentType/>
  <cp:contentStatus/>
</cp:coreProperties>
</file>