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9150" firstSheet="11" activeTab="13"/>
  </bookViews>
  <sheets>
    <sheet name="Kangatang" sheetId="1" state="hidden" r:id="rId1"/>
    <sheet name="foxz" sheetId="2" state="hidden" r:id="rId2"/>
    <sheet name="Tuần 29.12.2023-4.01.2024" sheetId="3" r:id="rId3"/>
    <sheet name="Tuần 05-11.01.2024" sheetId="4" r:id="rId4"/>
    <sheet name="Tuần 12-18.01.2024" sheetId="5" r:id="rId5"/>
    <sheet name="Tuần 19-25.01.2024" sheetId="6" r:id="rId6"/>
    <sheet name="Tuần 26.01-01.2.2024" sheetId="7" r:id="rId7"/>
    <sheet name="Tuần 2-8.2.2024" sheetId="8" r:id="rId8"/>
    <sheet name="Tuần 9-15.2.2024" sheetId="9" r:id="rId9"/>
    <sheet name="Tuần 16-22.2.2024" sheetId="10" r:id="rId10"/>
    <sheet name="Tuần 23-29.2.2024" sheetId="11" r:id="rId11"/>
    <sheet name="Tuần 01-07.3.2024" sheetId="12" r:id="rId12"/>
    <sheet name="Tuần 08-14.3.2024" sheetId="13" r:id="rId13"/>
    <sheet name="Tuần 15-21.3.2024" sheetId="14" r:id="rId14"/>
  </sheets>
  <definedNames/>
  <calcPr fullCalcOnLoad="1"/>
</workbook>
</file>

<file path=xl/sharedStrings.xml><?xml version="1.0" encoding="utf-8"?>
<sst xmlns="http://schemas.openxmlformats.org/spreadsheetml/2006/main" count="324" uniqueCount="36">
  <si>
    <t>STT</t>
  </si>
  <si>
    <t>Tân Thanh</t>
  </si>
  <si>
    <t>Cốc Nam</t>
  </si>
  <si>
    <t>Tổng</t>
  </si>
  <si>
    <t xml:space="preserve">Tên cửu khẩu </t>
  </si>
  <si>
    <t>Hữu Nghị</t>
  </si>
  <si>
    <t>Ga Đồng Đăng</t>
  </si>
  <si>
    <t>Chi Ma</t>
  </si>
  <si>
    <t>Số lượng xe nhập khẩu tồn tại cửa khẩu</t>
  </si>
  <si>
    <t>Số lượng xe có hàng</t>
  </si>
  <si>
    <t>Số lượng xe không hàng</t>
  </si>
  <si>
    <t xml:space="preserve">Số lượng xe chờ xuất khẩu tồn </t>
  </si>
  <si>
    <t>Số lượng xe đã xuất khẩu</t>
  </si>
  <si>
    <t>Số lượng xe VN tồn bên Trung Quốc</t>
  </si>
  <si>
    <t xml:space="preserve">Xe từ nội địa lên cửa khẩu </t>
  </si>
  <si>
    <t>Xe Trung Quốc nhập cảnh</t>
  </si>
  <si>
    <t>Số lượng xe đã nhập khẩu</t>
  </si>
  <si>
    <t>Phí sử dụng hạ tầng cửa khẩu</t>
  </si>
  <si>
    <t>Thu phí tuần  (Triệu đồng)</t>
  </si>
  <si>
    <t>So sánh Số lượng xe đã xuất khẩu (%)</t>
  </si>
  <si>
    <t>So sánh Số lượng xe đã nhập khẩu (%)</t>
  </si>
  <si>
    <t>Na Hình</t>
  </si>
  <si>
    <t>Nà Nưa</t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</si>
  <si>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29/12/2023 đến 04/01/2024)</t>
    </r>
    <r>
      <rPr>
        <b/>
        <sz val="14"/>
        <rFont val="Times New Roman"/>
        <family val="1"/>
      </rPr>
      <t xml:space="preserve">                              </t>
    </r>
  </si>
  <si>
    <t>Lũy kế tiền từ  01/01/2024 (Triệu đồng)</t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</si>
  <si>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05/01/2023 đến 11/01/2024)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</si>
  <si>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12/01/2023 đến 18/01/2024)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</si>
  <si>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19/01/2023 đến 25/01/2024)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</si>
  <si>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26/01/2023 đến 01/2/2024)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</si>
  <si>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02/2/2023 đến 8/2/2024)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</si>
  <si>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9/2/2023 đến 15/2/2024)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</si>
  <si>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16/2/2023 đến 22/2/2024)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</si>
  <si>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23/2/2023 đến 29/2/2024)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</si>
  <si>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01/3/2023 đến 07/3/2024)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</si>
  <si>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08/3/2023 đến 14/3/2024)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</si>
  <si>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15/3/2023 đến 21/3/2024)</t>
    </r>
    <r>
      <rPr>
        <b/>
        <sz val="14"/>
        <rFont val="Times New Roman"/>
        <family val="1"/>
      </rPr>
      <t xml:space="preserve">                              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</si>
</sst>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_);_(* \(#,##0\);_(* &quot;-&quot;??_);_(@_)"/>
    <numFmt numFmtId="181" formatCode="#,##0.0"/>
    <numFmt numFmtId="182" formatCode="_(* #,##0.0_);_(* \(#,##0.0\);_(* &quot;-&quot;??_);_(@_)"/>
    <numFmt numFmtId="183" formatCode="_-* #,##0_-;\-* #,##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0\)"/>
    <numFmt numFmtId="189" formatCode="#.##0.00"/>
    <numFmt numFmtId="190" formatCode="#.##0.0"/>
    <numFmt numFmtId="191" formatCode="#.##0."/>
    <numFmt numFmtId="192" formatCode="#.##0"/>
    <numFmt numFmtId="193" formatCode="#.##"/>
    <numFmt numFmtId="194" formatCode="#.#"/>
    <numFmt numFmtId="195" formatCode="#"/>
    <numFmt numFmtId="196" formatCode="_(* #.##0_);_(* \(#.##0\);_(* &quot;-&quot;??_);_(@_)"/>
    <numFmt numFmtId="197" formatCode="_(* #.##_);_(* \(#.##\);_(* &quot;-&quot;??_);_(@_)"/>
    <numFmt numFmtId="198" formatCode="_(* #.#_);_(* \(#.#\);_(* &quot;-&quot;??_);_(@_)"/>
    <numFmt numFmtId="199" formatCode="_(* #_);_(* \(#\);_(* &quot;-&quot;??_);_(@_)"/>
    <numFmt numFmtId="200" formatCode="#.0"/>
    <numFmt numFmtId="201" formatCode="#.00"/>
    <numFmt numFmtId="202" formatCode="[$-409]dddd\,\ mmmm\ d\,\ yyyy"/>
    <numFmt numFmtId="203" formatCode="[$-409]h:mm:ss\ AM/PM"/>
    <numFmt numFmtId="204" formatCode="###\ ###\ ###\ ###\ ###"/>
    <numFmt numFmtId="205" formatCode="###\ ###\ ###\ ###\ ###\ ###"/>
    <numFmt numFmtId="206" formatCode="###\ ###\ ###\ ###"/>
    <numFmt numFmtId="207" formatCode="0_)"/>
    <numFmt numFmtId="208" formatCode="#,###.0;[Red]\-#,###.0"/>
    <numFmt numFmtId="209" formatCode="#,###;[Red]\-#,###"/>
    <numFmt numFmtId="210" formatCode="0.0"/>
    <numFmt numFmtId="211" formatCode="_-* #,##0.0\ _₫_-;\-* #,##0.0\ _₫_-;_-* &quot;-&quot;??\ _₫_-;_-@_-"/>
    <numFmt numFmtId="212" formatCode="_-* #,##0\ _₫_-;\-* #,##0\ _₫_-;_-* &quot;-&quot;??\ _₫_-;_-@_-"/>
    <numFmt numFmtId="213" formatCode="#,##0;[Red]#,##0"/>
    <numFmt numFmtId="214" formatCode="_(* #,##0.0_);_(* \(#,##0.0\);_(* &quot;-&quot;?_);_(@_)"/>
    <numFmt numFmtId="215" formatCode="#,##0.0;[Red]#,##0.0"/>
    <numFmt numFmtId="216" formatCode="#,##0.00;[Red]#,##0.00"/>
    <numFmt numFmtId="217" formatCode="_-* #,##0.0\ _₫_-;\-* #,##0.0\ _₫_-;_-* &quot;-&quot;?\ _₫_-;_-@_-"/>
    <numFmt numFmtId="218" formatCode="_-* #,##0.0_-;\-* #,##0.0_-;_-* &quot;-&quot;??_-;_-@_-"/>
    <numFmt numFmtId="219" formatCode="#.000"/>
    <numFmt numFmtId="220" formatCode="#.0000"/>
    <numFmt numFmtId="221" formatCode="#.00000"/>
    <numFmt numFmtId="222" formatCode="0.000"/>
  </numFmts>
  <fonts count="7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2"/>
      <name val=".vntim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5" fillId="28" borderId="1" applyNumberFormat="0" applyAlignment="0" applyProtection="0"/>
    <xf numFmtId="0" fontId="10" fillId="29" borderId="2" applyNumberFormat="0" applyAlignment="0" applyProtection="0"/>
    <xf numFmtId="0" fontId="56" fillId="30" borderId="3" applyNumberFormat="0" applyAlignment="0" applyProtection="0"/>
    <xf numFmtId="0" fontId="11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13" fillId="33" borderId="0" applyNumberFormat="0" applyBorder="0" applyAlignment="0" applyProtection="0"/>
    <xf numFmtId="0" fontId="60" fillId="0" borderId="5" applyNumberFormat="0" applyFill="0" applyAlignment="0" applyProtection="0"/>
    <xf numFmtId="0" fontId="14" fillId="0" borderId="6" applyNumberFormat="0" applyFill="0" applyAlignment="0" applyProtection="0"/>
    <xf numFmtId="0" fontId="61" fillId="0" borderId="7" applyNumberFormat="0" applyFill="0" applyAlignment="0" applyProtection="0"/>
    <xf numFmtId="0" fontId="15" fillId="0" borderId="8" applyNumberFormat="0" applyFill="0" applyAlignment="0" applyProtection="0"/>
    <xf numFmtId="0" fontId="62" fillId="0" borderId="9" applyNumberFormat="0" applyFill="0" applyAlignment="0" applyProtection="0"/>
    <xf numFmtId="0" fontId="16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4" borderId="1" applyNumberFormat="0" applyAlignment="0" applyProtection="0"/>
    <xf numFmtId="0" fontId="17" fillId="35" borderId="2" applyNumberFormat="0" applyAlignment="0" applyProtection="0"/>
    <xf numFmtId="0" fontId="65" fillId="0" borderId="11" applyNumberFormat="0" applyFill="0" applyAlignment="0" applyProtection="0"/>
    <xf numFmtId="0" fontId="18" fillId="0" borderId="12" applyNumberFormat="0" applyFill="0" applyAlignment="0" applyProtection="0"/>
    <xf numFmtId="0" fontId="66" fillId="36" borderId="0" applyNumberFormat="0" applyBorder="0" applyAlignment="0" applyProtection="0"/>
    <xf numFmtId="0" fontId="19" fillId="3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8" borderId="13" applyNumberFormat="0" applyFont="0" applyAlignment="0" applyProtection="0"/>
    <xf numFmtId="0" fontId="5" fillId="39" borderId="14" applyNumberFormat="0" applyFont="0" applyAlignment="0" applyProtection="0"/>
    <xf numFmtId="0" fontId="67" fillId="28" borderId="15" applyNumberFormat="0" applyAlignment="0" applyProtection="0"/>
    <xf numFmtId="0" fontId="20" fillId="29" borderId="16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21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180" fontId="4" fillId="0" borderId="19" xfId="48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3" fillId="0" borderId="19" xfId="48" applyNumberFormat="1" applyFont="1" applyFill="1" applyBorder="1" applyAlignment="1">
      <alignment wrapText="1"/>
    </xf>
    <xf numFmtId="0" fontId="72" fillId="0" borderId="0" xfId="0" applyFont="1" applyFill="1" applyBorder="1" applyAlignment="1">
      <alignment/>
    </xf>
    <xf numFmtId="0" fontId="73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95" fontId="4" fillId="0" borderId="19" xfId="48" applyNumberFormat="1" applyFont="1" applyFill="1" applyBorder="1" applyAlignment="1">
      <alignment horizontal="center" wrapText="1"/>
    </xf>
    <xf numFmtId="0" fontId="73" fillId="0" borderId="0" xfId="0" applyFont="1" applyFill="1" applyAlignment="1">
      <alignment vertical="center" wrapText="1"/>
    </xf>
    <xf numFmtId="0" fontId="71" fillId="0" borderId="0" xfId="0" applyFont="1" applyFill="1" applyAlignment="1">
      <alignment/>
    </xf>
    <xf numFmtId="195" fontId="4" fillId="0" borderId="19" xfId="48" applyNumberFormat="1" applyFont="1" applyFill="1" applyBorder="1" applyAlignment="1" quotePrefix="1">
      <alignment horizontal="center" wrapText="1"/>
    </xf>
    <xf numFmtId="195" fontId="3" fillId="0" borderId="19" xfId="48" applyNumberFormat="1" applyFont="1" applyFill="1" applyBorder="1" applyAlignment="1" quotePrefix="1">
      <alignment horizontal="center" wrapText="1"/>
    </xf>
    <xf numFmtId="180" fontId="4" fillId="0" borderId="19" xfId="48" applyNumberFormat="1" applyFont="1" applyFill="1" applyBorder="1" applyAlignment="1">
      <alignment horizontal="center" wrapText="1"/>
    </xf>
    <xf numFmtId="180" fontId="0" fillId="0" borderId="0" xfId="0" applyNumberFormat="1" applyFont="1" applyAlignment="1">
      <alignment/>
    </xf>
    <xf numFmtId="180" fontId="3" fillId="0" borderId="0" xfId="48" applyNumberFormat="1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80" fontId="0" fillId="0" borderId="19" xfId="48" applyNumberFormat="1" applyFont="1" applyBorder="1" applyAlignment="1">
      <alignment/>
    </xf>
    <xf numFmtId="180" fontId="4" fillId="0" borderId="19" xfId="48" applyNumberFormat="1" applyFont="1" applyBorder="1" applyAlignment="1">
      <alignment/>
    </xf>
    <xf numFmtId="195" fontId="74" fillId="0" borderId="19" xfId="48" applyNumberFormat="1" applyFont="1" applyFill="1" applyBorder="1" applyAlignment="1" quotePrefix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Bình thường 2" xfId="41"/>
    <cellStyle name="Bình thường 3" xfId="42"/>
    <cellStyle name="Bình thường 4" xfId="43"/>
    <cellStyle name="Calculation" xfId="44"/>
    <cellStyle name="Calculation 2" xfId="45"/>
    <cellStyle name="Check Cell" xfId="46"/>
    <cellStyle name="Check Cell 2" xfId="47"/>
    <cellStyle name="Comma" xfId="48"/>
    <cellStyle name="Comma [0]" xfId="49"/>
    <cellStyle name="Comma 2" xfId="50"/>
    <cellStyle name="Comma 2 2" xfId="51"/>
    <cellStyle name="Comma 2 2 2" xfId="52"/>
    <cellStyle name="Comma 2 3" xfId="53"/>
    <cellStyle name="Comma 2 4" xfId="54"/>
    <cellStyle name="Comma 3" xfId="55"/>
    <cellStyle name="Comma 3 2" xfId="56"/>
    <cellStyle name="Comma 4" xfId="57"/>
    <cellStyle name="Comma 4 2" xfId="58"/>
    <cellStyle name="Comma 5" xfId="59"/>
    <cellStyle name="Comma 5 2" xfId="60"/>
    <cellStyle name="Comma 6" xfId="61"/>
    <cellStyle name="Comma 7" xfId="62"/>
    <cellStyle name="Currency" xfId="63"/>
    <cellStyle name="Currency [0]" xfId="64"/>
    <cellStyle name="Dấu phẩy 2" xfId="65"/>
    <cellStyle name="Explanatory Text" xfId="66"/>
    <cellStyle name="Explanatory Text 2" xfId="67"/>
    <cellStyle name="Followed Hyperlink" xfId="68"/>
    <cellStyle name="Good" xfId="69"/>
    <cellStyle name="Good 2" xfId="70"/>
    <cellStyle name="Heading 1" xfId="71"/>
    <cellStyle name="Heading 1 2" xfId="72"/>
    <cellStyle name="Heading 2" xfId="73"/>
    <cellStyle name="Heading 2 2" xfId="74"/>
    <cellStyle name="Heading 3" xfId="75"/>
    <cellStyle name="Heading 3 2" xfId="76"/>
    <cellStyle name="Heading 4" xfId="77"/>
    <cellStyle name="Heading 4 2" xfId="78"/>
    <cellStyle name="Hyperlink" xfId="79"/>
    <cellStyle name="Input" xfId="80"/>
    <cellStyle name="Input 2" xfId="81"/>
    <cellStyle name="Linked Cell" xfId="82"/>
    <cellStyle name="Linked Cell 2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e" xfId="90"/>
    <cellStyle name="Note 2" xfId="91"/>
    <cellStyle name="Output" xfId="92"/>
    <cellStyle name="Output 2" xfId="93"/>
    <cellStyle name="Percent" xfId="94"/>
    <cellStyle name="Phần trăm 2" xfId="95"/>
    <cellStyle name="Phần trăm 3" xfId="96"/>
    <cellStyle name="Phần trăm 4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T8" sqref="T8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736</v>
      </c>
      <c r="D5" s="7">
        <v>1768</v>
      </c>
      <c r="E5" s="17">
        <v>725</v>
      </c>
      <c r="F5" s="20">
        <f>E5/'Tuần 9-15.2.2024'!E5*100-100</f>
        <v>639.795918367347</v>
      </c>
      <c r="G5" s="20">
        <v>18</v>
      </c>
      <c r="H5" s="17">
        <v>78</v>
      </c>
      <c r="I5" s="7">
        <v>1633</v>
      </c>
      <c r="J5" s="7">
        <v>139</v>
      </c>
      <c r="K5" s="22">
        <v>1633</v>
      </c>
      <c r="L5" s="20">
        <f>K5/'Tuần 9-15.2.2024'!K5*100-100</f>
        <v>754.9738219895287</v>
      </c>
      <c r="M5" s="17">
        <v>24</v>
      </c>
      <c r="N5" s="28">
        <v>4065.6</v>
      </c>
      <c r="O5" s="7">
        <f>N5+'Tuần 9-15.2.2024'!O5</f>
        <v>60293.6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21</v>
      </c>
      <c r="F6" s="20">
        <f>E6/'Tuần 9-15.2.2024'!E6*100-100</f>
        <v>-43.24324324324324</v>
      </c>
      <c r="G6" s="20"/>
      <c r="H6" s="7"/>
      <c r="I6" s="7"/>
      <c r="J6" s="7"/>
      <c r="K6" s="22">
        <v>67</v>
      </c>
      <c r="L6" s="20"/>
      <c r="M6" s="17"/>
      <c r="N6" s="28"/>
      <c r="O6" s="7">
        <f>N6+'Tuần 9-15.2.2024'!O6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10</v>
      </c>
      <c r="D7" s="7">
        <v>318</v>
      </c>
      <c r="E7" s="17">
        <v>8</v>
      </c>
      <c r="F7" s="20"/>
      <c r="G7" s="20">
        <v>1</v>
      </c>
      <c r="H7" s="7"/>
      <c r="I7" s="7">
        <v>226</v>
      </c>
      <c r="J7" s="7">
        <v>8</v>
      </c>
      <c r="K7" s="22">
        <v>225</v>
      </c>
      <c r="L7" s="20"/>
      <c r="M7" s="17"/>
      <c r="N7" s="28">
        <v>324.7</v>
      </c>
      <c r="O7" s="7">
        <f>N7+'Tuần 9-15.2.2024'!O7</f>
        <v>4489</v>
      </c>
      <c r="Q7" s="23"/>
    </row>
    <row r="8" spans="1:17" ht="20.25" customHeight="1">
      <c r="A8" s="5">
        <v>4</v>
      </c>
      <c r="B8" s="6" t="s">
        <v>1</v>
      </c>
      <c r="C8" s="7">
        <v>1571</v>
      </c>
      <c r="D8" s="7">
        <v>90</v>
      </c>
      <c r="E8" s="22">
        <v>1645</v>
      </c>
      <c r="F8" s="20">
        <f>E8/'Tuần 9-15.2.2024'!E8*100-100</f>
        <v>226.38888888888886</v>
      </c>
      <c r="G8" s="20">
        <v>161</v>
      </c>
      <c r="H8" s="22">
        <v>930</v>
      </c>
      <c r="I8" s="7">
        <v>13</v>
      </c>
      <c r="J8" s="7">
        <v>0</v>
      </c>
      <c r="K8" s="22">
        <v>1035</v>
      </c>
      <c r="L8" s="20">
        <f>K8/'Tuần 9-15.2.2024'!K8*100-100</f>
        <v>824.1071428571429</v>
      </c>
      <c r="M8" s="17"/>
      <c r="N8" s="28">
        <v>2081.9</v>
      </c>
      <c r="O8" s="7">
        <f>N8+'Tuần 9-15.2.2024'!O8</f>
        <v>17119.100000000002</v>
      </c>
      <c r="Q8" s="23"/>
    </row>
    <row r="9" spans="1:17" ht="20.25" customHeight="1">
      <c r="A9" s="5">
        <v>5</v>
      </c>
      <c r="B9" s="6" t="s">
        <v>2</v>
      </c>
      <c r="C9" s="7">
        <v>74</v>
      </c>
      <c r="D9" s="7"/>
      <c r="E9" s="17">
        <v>74</v>
      </c>
      <c r="F9" s="20">
        <f>E9/'Tuần 9-15.2.2024'!E9*100-100</f>
        <v>3600</v>
      </c>
      <c r="G9" s="29"/>
      <c r="H9" s="7"/>
      <c r="I9" s="7"/>
      <c r="J9" s="7">
        <v>187</v>
      </c>
      <c r="K9" s="7"/>
      <c r="L9" s="20"/>
      <c r="M9" s="7"/>
      <c r="N9" s="28">
        <v>76.2</v>
      </c>
      <c r="O9" s="7">
        <f>N9+'Tuần 9-15.2.2024'!O9</f>
        <v>420.0999999999999</v>
      </c>
      <c r="Q9" s="23"/>
    </row>
    <row r="10" spans="1:17" ht="20.25" customHeight="1">
      <c r="A10" s="5">
        <v>6</v>
      </c>
      <c r="B10" s="6" t="s">
        <v>21</v>
      </c>
      <c r="C10" s="7">
        <v>19</v>
      </c>
      <c r="D10" s="7"/>
      <c r="E10" s="17">
        <v>19</v>
      </c>
      <c r="F10" s="20"/>
      <c r="G10" s="20"/>
      <c r="H10" s="7"/>
      <c r="I10" s="7"/>
      <c r="J10" s="7">
        <v>245</v>
      </c>
      <c r="K10" s="7"/>
      <c r="L10" s="20"/>
      <c r="M10" s="7"/>
      <c r="N10" s="28">
        <v>19.8</v>
      </c>
      <c r="O10" s="7">
        <f>N10+'Tuần 9-15.2.2024'!O10</f>
        <v>217.5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/>
      <c r="G11" s="20">
        <v>3</v>
      </c>
      <c r="H11" s="7"/>
      <c r="I11" s="7"/>
      <c r="J11" s="7">
        <v>93</v>
      </c>
      <c r="K11" s="7"/>
      <c r="L11" s="20"/>
      <c r="M11" s="7"/>
      <c r="N11" s="28">
        <v>8.3</v>
      </c>
      <c r="O11" s="7">
        <f>N11+'Tuần 9-15.2.2024'!O11</f>
        <v>37.5</v>
      </c>
      <c r="Q11" s="23"/>
    </row>
    <row r="12" spans="1:18" ht="25.5" customHeight="1">
      <c r="A12" s="30" t="s">
        <v>3</v>
      </c>
      <c r="B12" s="31"/>
      <c r="C12" s="13">
        <f>SUM(C5:C11)</f>
        <v>2419</v>
      </c>
      <c r="D12" s="13">
        <f aca="true" t="shared" si="0" ref="D12:K12">SUM(D5:D11)</f>
        <v>2176</v>
      </c>
      <c r="E12" s="13">
        <f t="shared" si="0"/>
        <v>2498</v>
      </c>
      <c r="F12" s="21">
        <f>E12/'Tuần 9-15.2.2024'!E12*100-100</f>
        <v>289.70358814352574</v>
      </c>
      <c r="G12" s="13">
        <f t="shared" si="0"/>
        <v>183</v>
      </c>
      <c r="H12" s="13">
        <f t="shared" si="0"/>
        <v>1008</v>
      </c>
      <c r="I12" s="13">
        <f t="shared" si="0"/>
        <v>1872</v>
      </c>
      <c r="J12" s="13">
        <f t="shared" si="0"/>
        <v>672</v>
      </c>
      <c r="K12" s="13">
        <f t="shared" si="0"/>
        <v>2960</v>
      </c>
      <c r="L12" s="21">
        <f>K12/'Tuần 9-15.2.2024'!K12*100-100</f>
        <v>876.8976897689768</v>
      </c>
      <c r="M12" s="13">
        <f>SUM(M5:M11)</f>
        <v>24</v>
      </c>
      <c r="N12" s="13">
        <f>SUM(N5:N11)</f>
        <v>6576.500000000001</v>
      </c>
      <c r="O12" s="13">
        <f>SUM(O5:O11)</f>
        <v>82576.8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C1">
      <selection activeCell="X7" sqref="X7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720</v>
      </c>
      <c r="D5" s="7">
        <v>3370</v>
      </c>
      <c r="E5" s="17">
        <v>722</v>
      </c>
      <c r="F5" s="20">
        <f>E5/'Tuần 16-22.2.2024'!E5*100-100</f>
        <v>-0.4137931034482847</v>
      </c>
      <c r="G5" s="20">
        <v>21</v>
      </c>
      <c r="H5" s="17">
        <v>64</v>
      </c>
      <c r="I5" s="7">
        <v>3016</v>
      </c>
      <c r="J5" s="7">
        <v>135</v>
      </c>
      <c r="K5" s="22">
        <v>3016</v>
      </c>
      <c r="L5" s="20">
        <f>K5/'Tuần 16-22.2.2024'!K5*100-100</f>
        <v>84.69075321494182</v>
      </c>
      <c r="M5" s="17">
        <v>46</v>
      </c>
      <c r="N5" s="28">
        <v>7730.9</v>
      </c>
      <c r="O5" s="7">
        <v>68033.7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53</v>
      </c>
      <c r="F6" s="20">
        <f>E6/'Tuần 16-22.2.2024'!E6*100-100</f>
        <v>152.38095238095238</v>
      </c>
      <c r="G6" s="20"/>
      <c r="H6" s="7"/>
      <c r="I6" s="7"/>
      <c r="J6" s="7"/>
      <c r="K6" s="22">
        <v>124</v>
      </c>
      <c r="L6" s="20">
        <f>K6/'Tuần 16-22.2.2024'!K6*100-100</f>
        <v>85.07462686567163</v>
      </c>
      <c r="M6" s="17"/>
      <c r="N6" s="28"/>
      <c r="O6" s="7">
        <f>N6+'Tuần 16-22.2.2024'!O6</f>
        <v>0</v>
      </c>
      <c r="Q6" s="23"/>
    </row>
    <row r="7" spans="1:17" ht="20.25" customHeight="1">
      <c r="A7" s="5">
        <v>3</v>
      </c>
      <c r="B7" s="6" t="s">
        <v>7</v>
      </c>
      <c r="C7" s="7">
        <v>25</v>
      </c>
      <c r="D7" s="7">
        <v>790</v>
      </c>
      <c r="E7" s="17">
        <v>21</v>
      </c>
      <c r="F7" s="20">
        <f>E7/'Tuần 16-22.2.2024'!E7*100-100</f>
        <v>162.5</v>
      </c>
      <c r="G7" s="20">
        <v>4</v>
      </c>
      <c r="H7" s="7"/>
      <c r="I7" s="7">
        <v>508</v>
      </c>
      <c r="J7" s="7">
        <v>25</v>
      </c>
      <c r="K7" s="22">
        <v>508</v>
      </c>
      <c r="L7" s="20">
        <f>K7/'Tuần 16-22.2.2024'!K7*100-100</f>
        <v>125.77777777777777</v>
      </c>
      <c r="M7" s="17"/>
      <c r="N7" s="28">
        <v>721.8</v>
      </c>
      <c r="O7" s="7">
        <v>5210.9</v>
      </c>
      <c r="Q7" s="23"/>
    </row>
    <row r="8" spans="1:17" ht="20.25" customHeight="1">
      <c r="A8" s="5">
        <v>4</v>
      </c>
      <c r="B8" s="6" t="s">
        <v>1</v>
      </c>
      <c r="C8" s="7">
        <v>1655</v>
      </c>
      <c r="D8" s="7">
        <v>40</v>
      </c>
      <c r="E8" s="22">
        <v>1625</v>
      </c>
      <c r="F8" s="20">
        <f>E8/'Tuần 16-22.2.2024'!E8*100-100</f>
        <v>-1.2158054711246251</v>
      </c>
      <c r="G8" s="20">
        <v>191</v>
      </c>
      <c r="H8" s="22">
        <v>868</v>
      </c>
      <c r="I8" s="7">
        <v>22</v>
      </c>
      <c r="J8" s="7"/>
      <c r="K8" s="22">
        <v>884</v>
      </c>
      <c r="L8" s="20">
        <f>K8/'Tuần 16-22.2.2024'!K8*100-100</f>
        <v>-14.589371980676319</v>
      </c>
      <c r="M8" s="17"/>
      <c r="N8" s="28">
        <v>1980.4</v>
      </c>
      <c r="O8" s="7">
        <v>19099.5</v>
      </c>
      <c r="Q8" s="23"/>
    </row>
    <row r="9" spans="1:17" ht="20.25" customHeight="1">
      <c r="A9" s="5">
        <v>5</v>
      </c>
      <c r="B9" s="6" t="s">
        <v>2</v>
      </c>
      <c r="C9" s="7">
        <v>12</v>
      </c>
      <c r="D9" s="7"/>
      <c r="E9" s="17">
        <v>12</v>
      </c>
      <c r="F9" s="20">
        <f>E9/'Tuần 16-22.2.2024'!E9*100-100</f>
        <v>-83.78378378378378</v>
      </c>
      <c r="G9" s="20">
        <v>1</v>
      </c>
      <c r="H9" s="7"/>
      <c r="I9" s="7"/>
      <c r="J9" s="7">
        <v>141</v>
      </c>
      <c r="K9" s="7"/>
      <c r="L9" s="20"/>
      <c r="M9" s="7"/>
      <c r="N9" s="28">
        <v>12.5</v>
      </c>
      <c r="O9" s="7">
        <v>432.5</v>
      </c>
      <c r="Q9" s="23"/>
    </row>
    <row r="10" spans="1:17" ht="20.25" customHeight="1">
      <c r="A10" s="5">
        <v>6</v>
      </c>
      <c r="B10" s="6" t="s">
        <v>21</v>
      </c>
      <c r="C10" s="7">
        <v>17</v>
      </c>
      <c r="D10" s="7"/>
      <c r="E10" s="17">
        <v>17</v>
      </c>
      <c r="F10" s="20">
        <f>E10/'Tuần 16-22.2.2024'!E10*100-100</f>
        <v>-10.526315789473685</v>
      </c>
      <c r="G10" s="20"/>
      <c r="H10" s="7"/>
      <c r="I10" s="7"/>
      <c r="J10" s="7">
        <v>204</v>
      </c>
      <c r="K10" s="7"/>
      <c r="L10" s="20"/>
      <c r="M10" s="7"/>
      <c r="N10" s="28">
        <v>17.7</v>
      </c>
      <c r="O10" s="7">
        <v>235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>
        <v>8</v>
      </c>
      <c r="F11" s="20">
        <f>E11/'Tuần 16-22.2.2024'!E11*100-100</f>
        <v>33.333333333333314</v>
      </c>
      <c r="G11" s="20"/>
      <c r="H11" s="7"/>
      <c r="I11" s="7"/>
      <c r="J11" s="7"/>
      <c r="K11" s="7"/>
      <c r="L11" s="20"/>
      <c r="M11" s="7"/>
      <c r="N11" s="28">
        <v>5.2</v>
      </c>
      <c r="O11" s="7">
        <v>43.7</v>
      </c>
      <c r="Q11" s="23"/>
    </row>
    <row r="12" spans="1:18" ht="25.5" customHeight="1">
      <c r="A12" s="30" t="s">
        <v>3</v>
      </c>
      <c r="B12" s="31"/>
      <c r="C12" s="13">
        <f>SUM(C5:C11)</f>
        <v>2429</v>
      </c>
      <c r="D12" s="13">
        <f aca="true" t="shared" si="0" ref="D12:K12">SUM(D5:D11)</f>
        <v>4200</v>
      </c>
      <c r="E12" s="13">
        <f t="shared" si="0"/>
        <v>2458</v>
      </c>
      <c r="F12" s="20">
        <f>E12/'Tuần 16-22.2.2024'!E12*100-100</f>
        <v>-1.6012810248198548</v>
      </c>
      <c r="G12" s="13">
        <f t="shared" si="0"/>
        <v>217</v>
      </c>
      <c r="H12" s="13">
        <f t="shared" si="0"/>
        <v>932</v>
      </c>
      <c r="I12" s="13">
        <f t="shared" si="0"/>
        <v>3546</v>
      </c>
      <c r="J12" s="13">
        <f t="shared" si="0"/>
        <v>505</v>
      </c>
      <c r="K12" s="13">
        <f t="shared" si="0"/>
        <v>4532</v>
      </c>
      <c r="L12" s="20">
        <f>K12/'Tuần 16-22.2.2024'!K12*100-100</f>
        <v>53.1081081081081</v>
      </c>
      <c r="M12" s="13">
        <f>SUM(M5:M11)</f>
        <v>46</v>
      </c>
      <c r="N12" s="13">
        <f>SUM(N5:N11)</f>
        <v>10468.5</v>
      </c>
      <c r="O12" s="13">
        <f>SUM(O5:O11)</f>
        <v>93055.29999999999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U13" sqref="U13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652</v>
      </c>
      <c r="D5" s="7">
        <v>4107</v>
      </c>
      <c r="E5" s="17">
        <v>649</v>
      </c>
      <c r="F5" s="20">
        <f>E5/'Tuần 23-29.2.2024'!E5*100-100</f>
        <v>-10.11080332409972</v>
      </c>
      <c r="G5" s="20">
        <v>21</v>
      </c>
      <c r="H5" s="17">
        <v>73</v>
      </c>
      <c r="I5" s="7">
        <v>3572</v>
      </c>
      <c r="J5" s="22">
        <v>85</v>
      </c>
      <c r="K5" s="22">
        <v>3572</v>
      </c>
      <c r="L5" s="20">
        <f>K5/'Tuần 23-29.2.2024'!K5*100-100</f>
        <v>18.43501326259947</v>
      </c>
      <c r="M5" s="17">
        <v>34</v>
      </c>
      <c r="N5" s="28">
        <v>9069.7</v>
      </c>
      <c r="O5" s="7">
        <f>N5+'Tuần 23-29.2.2024'!O5</f>
        <v>77103.4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74</v>
      </c>
      <c r="F6" s="20">
        <f>E6/'Tuần 23-29.2.2024'!E6*100-100</f>
        <v>39.62264150943395</v>
      </c>
      <c r="G6" s="20"/>
      <c r="H6" s="7"/>
      <c r="I6" s="7"/>
      <c r="J6" s="22"/>
      <c r="K6" s="22">
        <v>126</v>
      </c>
      <c r="L6" s="20">
        <f>K6/'Tuần 23-29.2.2024'!K6*100-100</f>
        <v>1.6129032258064484</v>
      </c>
      <c r="M6" s="17"/>
      <c r="N6" s="28"/>
      <c r="O6" s="7">
        <f>N6+'Tuần 23-29.2.2024'!O6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15</v>
      </c>
      <c r="D7" s="7">
        <v>1105</v>
      </c>
      <c r="E7" s="17">
        <v>14</v>
      </c>
      <c r="F7" s="20">
        <f>E7/'Tuần 23-29.2.2024'!E7*100-100</f>
        <v>-33.33333333333334</v>
      </c>
      <c r="G7" s="20">
        <v>1</v>
      </c>
      <c r="H7" s="7"/>
      <c r="I7" s="7">
        <v>686</v>
      </c>
      <c r="J7" s="22">
        <v>18</v>
      </c>
      <c r="K7" s="22">
        <v>686</v>
      </c>
      <c r="L7" s="20">
        <f>K7/'Tuần 23-29.2.2024'!K7*100-100</f>
        <v>35.03937007874015</v>
      </c>
      <c r="M7" s="17"/>
      <c r="N7" s="28">
        <v>1001</v>
      </c>
      <c r="O7" s="7">
        <f>N7+'Tuần 23-29.2.2024'!O7</f>
        <v>6211.9</v>
      </c>
      <c r="Q7" s="23"/>
    </row>
    <row r="8" spans="1:17" ht="20.25" customHeight="1">
      <c r="A8" s="5">
        <v>4</v>
      </c>
      <c r="B8" s="6" t="s">
        <v>1</v>
      </c>
      <c r="C8" s="7">
        <v>1531</v>
      </c>
      <c r="D8" s="7">
        <v>102</v>
      </c>
      <c r="E8" s="22">
        <v>1590</v>
      </c>
      <c r="F8" s="20">
        <f>E8/'Tuần 23-29.2.2024'!E8*100-100</f>
        <v>-2.153846153846146</v>
      </c>
      <c r="G8" s="20">
        <v>123</v>
      </c>
      <c r="H8" s="22">
        <v>731</v>
      </c>
      <c r="I8" s="7">
        <v>42</v>
      </c>
      <c r="J8" s="22"/>
      <c r="K8" s="22">
        <v>862</v>
      </c>
      <c r="L8" s="20">
        <f>K8/'Tuần 23-29.2.2024'!K8*100-100</f>
        <v>-2.488687782805428</v>
      </c>
      <c r="M8" s="17"/>
      <c r="N8" s="28">
        <v>1806.9</v>
      </c>
      <c r="O8" s="7">
        <f>N8+'Tuần 23-29.2.2024'!O8</f>
        <v>20906.4</v>
      </c>
      <c r="Q8" s="23"/>
    </row>
    <row r="9" spans="1:17" ht="20.25" customHeight="1">
      <c r="A9" s="5">
        <v>5</v>
      </c>
      <c r="B9" s="6" t="s">
        <v>2</v>
      </c>
      <c r="C9" s="7">
        <v>8</v>
      </c>
      <c r="D9" s="7"/>
      <c r="E9" s="17">
        <v>8</v>
      </c>
      <c r="F9" s="20">
        <f>E9/'Tuần 23-29.2.2024'!E9*100-100</f>
        <v>-33.33333333333334</v>
      </c>
      <c r="G9" s="20"/>
      <c r="H9" s="7"/>
      <c r="I9" s="7"/>
      <c r="J9" s="7">
        <v>137</v>
      </c>
      <c r="K9" s="7"/>
      <c r="L9" s="20"/>
      <c r="M9" s="7"/>
      <c r="N9" s="28">
        <v>8.3</v>
      </c>
      <c r="O9" s="7">
        <f>N9+'Tuần 23-29.2.2024'!O9</f>
        <v>440.8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23-29.2.2024'!E10*100-100</f>
        <v>-70.58823529411765</v>
      </c>
      <c r="G10" s="20"/>
      <c r="H10" s="7"/>
      <c r="I10" s="7"/>
      <c r="J10" s="7">
        <v>61</v>
      </c>
      <c r="K10" s="7"/>
      <c r="L10" s="20"/>
      <c r="M10" s="7"/>
      <c r="N10" s="28">
        <v>5.2</v>
      </c>
      <c r="O10" s="7">
        <f>N10+'Tuần 23-29.2.2024'!O10</f>
        <v>240.2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6</v>
      </c>
      <c r="F11" s="20">
        <f>E11/'Tuần 23-29.2.2024'!E11*100-100</f>
        <v>-25</v>
      </c>
      <c r="G11" s="20">
        <v>2</v>
      </c>
      <c r="H11" s="7"/>
      <c r="I11" s="7"/>
      <c r="J11" s="7">
        <v>98</v>
      </c>
      <c r="K11" s="7"/>
      <c r="L11" s="20"/>
      <c r="M11" s="7"/>
      <c r="N11" s="28">
        <v>8.3</v>
      </c>
      <c r="O11" s="7">
        <f>N11+'Tuần 23-29.2.2024'!O11</f>
        <v>52</v>
      </c>
      <c r="Q11" s="23"/>
    </row>
    <row r="12" spans="1:18" ht="25.5" customHeight="1">
      <c r="A12" s="30" t="s">
        <v>3</v>
      </c>
      <c r="B12" s="31"/>
      <c r="C12" s="13">
        <f>SUM(C5:C11)</f>
        <v>2218</v>
      </c>
      <c r="D12" s="13">
        <f aca="true" t="shared" si="0" ref="D12:K12">SUM(D5:D11)</f>
        <v>5314</v>
      </c>
      <c r="E12" s="13">
        <f t="shared" si="0"/>
        <v>2346</v>
      </c>
      <c r="F12" s="21">
        <f>E12/'Tuần 23-29.2.2024'!E12*100-100</f>
        <v>-4.556550040683476</v>
      </c>
      <c r="G12" s="13">
        <f t="shared" si="0"/>
        <v>147</v>
      </c>
      <c r="H12" s="13">
        <f t="shared" si="0"/>
        <v>804</v>
      </c>
      <c r="I12" s="13">
        <f t="shared" si="0"/>
        <v>4300</v>
      </c>
      <c r="J12" s="13">
        <f t="shared" si="0"/>
        <v>399</v>
      </c>
      <c r="K12" s="13">
        <f t="shared" si="0"/>
        <v>5246</v>
      </c>
      <c r="L12" s="21">
        <f>K12/'Tuần 23-29.2.2024'!K12*100-100</f>
        <v>15.754633715798775</v>
      </c>
      <c r="M12" s="13">
        <f>SUM(M5:M11)</f>
        <v>34</v>
      </c>
      <c r="N12" s="13">
        <f>SUM(N5:N11)</f>
        <v>11899.4</v>
      </c>
      <c r="O12" s="13">
        <f>SUM(O5:O11)</f>
        <v>104954.69999999998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U16" sqref="U16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870</v>
      </c>
      <c r="D5" s="7">
        <v>3688</v>
      </c>
      <c r="E5" s="17">
        <v>855</v>
      </c>
      <c r="F5" s="20">
        <f>E5/'Tuần 01-07.3.2024'!E5*100-100</f>
        <v>31.741140215716484</v>
      </c>
      <c r="G5" s="20">
        <v>29</v>
      </c>
      <c r="H5" s="17">
        <v>144</v>
      </c>
      <c r="I5" s="7">
        <v>3324</v>
      </c>
      <c r="J5" s="22">
        <v>34</v>
      </c>
      <c r="K5" s="22">
        <v>3324</v>
      </c>
      <c r="L5" s="20">
        <f>K5/'Tuần 01-07.3.2024'!K5*100-100</f>
        <v>-6.942889137737964</v>
      </c>
      <c r="M5" s="17">
        <v>58</v>
      </c>
      <c r="N5" s="28">
        <v>8861.9</v>
      </c>
      <c r="O5" s="7">
        <f>N5+'Tuần 01-07.3.2024'!O5</f>
        <v>85965.29999999999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96</v>
      </c>
      <c r="F6" s="20">
        <f>E6/'Tuần 01-07.3.2024'!E6*100-100</f>
        <v>29.72972972972974</v>
      </c>
      <c r="G6" s="20"/>
      <c r="H6" s="7"/>
      <c r="I6" s="7"/>
      <c r="J6" s="22"/>
      <c r="K6" s="22">
        <v>116</v>
      </c>
      <c r="L6" s="20">
        <f>K6/'Tuần 01-07.3.2024'!K6*100-100</f>
        <v>-7.936507936507937</v>
      </c>
      <c r="M6" s="17"/>
      <c r="N6" s="28"/>
      <c r="O6" s="7">
        <f>N6+'Tuần 01-07.3.2024'!O6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1076</v>
      </c>
      <c r="E7" s="17">
        <v>33</v>
      </c>
      <c r="F7" s="20">
        <f>E7/'Tuần 01-07.3.2024'!E7*100-100</f>
        <v>135.71428571428572</v>
      </c>
      <c r="G7" s="20">
        <v>3</v>
      </c>
      <c r="H7" s="7"/>
      <c r="I7" s="7">
        <v>699</v>
      </c>
      <c r="J7" s="22">
        <v>32</v>
      </c>
      <c r="K7" s="22">
        <v>701</v>
      </c>
      <c r="L7" s="20">
        <f>K7/'Tuần 01-07.3.2024'!K7*100-100</f>
        <v>2.186588921282805</v>
      </c>
      <c r="M7" s="17"/>
      <c r="N7" s="28">
        <v>1069.6</v>
      </c>
      <c r="O7" s="7">
        <f>N7+'Tuần 01-07.3.2024'!O7</f>
        <v>7281.5</v>
      </c>
      <c r="Q7" s="23"/>
    </row>
    <row r="8" spans="1:17" ht="20.25" customHeight="1">
      <c r="A8" s="5">
        <v>4</v>
      </c>
      <c r="B8" s="6" t="s">
        <v>1</v>
      </c>
      <c r="C8" s="7">
        <v>1820</v>
      </c>
      <c r="D8" s="7">
        <v>120</v>
      </c>
      <c r="E8" s="22">
        <v>1839</v>
      </c>
      <c r="F8" s="20">
        <f>E8/'Tuần 01-07.3.2024'!E8*100-100</f>
        <v>15.660377358490578</v>
      </c>
      <c r="G8" s="20">
        <v>92</v>
      </c>
      <c r="H8" s="22">
        <v>970</v>
      </c>
      <c r="I8" s="7">
        <v>75</v>
      </c>
      <c r="J8" s="22"/>
      <c r="K8" s="22">
        <v>837</v>
      </c>
      <c r="L8" s="20">
        <f>K8/'Tuần 01-07.3.2024'!K8*100-100</f>
        <v>-2.900232018561482</v>
      </c>
      <c r="M8" s="17"/>
      <c r="N8" s="28">
        <v>2089.2</v>
      </c>
      <c r="O8" s="7">
        <f>N8+'Tuần 01-07.3.2024'!O8</f>
        <v>22995.600000000002</v>
      </c>
      <c r="Q8" s="23"/>
    </row>
    <row r="9" spans="1:17" ht="20.25" customHeight="1">
      <c r="A9" s="5">
        <v>5</v>
      </c>
      <c r="B9" s="6" t="s">
        <v>2</v>
      </c>
      <c r="C9" s="7">
        <v>17</v>
      </c>
      <c r="D9" s="7"/>
      <c r="E9" s="17">
        <v>17</v>
      </c>
      <c r="F9" s="20">
        <f>E9/'Tuần 01-07.3.2024'!E9*100-100</f>
        <v>112.5</v>
      </c>
      <c r="G9" s="20">
        <v>1</v>
      </c>
      <c r="H9" s="7"/>
      <c r="I9" s="7"/>
      <c r="J9" s="7">
        <v>171</v>
      </c>
      <c r="K9" s="7"/>
      <c r="L9" s="20"/>
      <c r="M9" s="7"/>
      <c r="N9" s="28">
        <v>17.7</v>
      </c>
      <c r="O9" s="7">
        <f>N9+'Tuần 01-07.3.2024'!O9</f>
        <v>458.5</v>
      </c>
      <c r="Q9" s="23"/>
    </row>
    <row r="10" spans="1:17" ht="20.25" customHeight="1">
      <c r="A10" s="5">
        <v>6</v>
      </c>
      <c r="B10" s="6" t="s">
        <v>21</v>
      </c>
      <c r="C10" s="7">
        <v>11</v>
      </c>
      <c r="D10" s="7"/>
      <c r="E10" s="17">
        <v>11</v>
      </c>
      <c r="F10" s="20">
        <f>E10/'Tuần 01-07.3.2024'!E10*100-100</f>
        <v>120.00000000000003</v>
      </c>
      <c r="G10" s="20"/>
      <c r="H10" s="7"/>
      <c r="I10" s="7"/>
      <c r="J10" s="7">
        <v>137</v>
      </c>
      <c r="K10" s="7"/>
      <c r="L10" s="20"/>
      <c r="M10" s="7"/>
      <c r="N10" s="28">
        <v>11.5</v>
      </c>
      <c r="O10" s="7">
        <f>N10+'Tuần 01-07.3.2024'!O10</f>
        <v>251.7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01-07.3.2024'!E11*100-100</f>
        <v>0</v>
      </c>
      <c r="G11" s="20"/>
      <c r="H11" s="7"/>
      <c r="I11" s="7"/>
      <c r="J11" s="7">
        <v>106</v>
      </c>
      <c r="K11" s="7"/>
      <c r="L11" s="20"/>
      <c r="M11" s="7"/>
      <c r="N11" s="28">
        <v>5.2</v>
      </c>
      <c r="O11" s="7">
        <f>N11+'Tuần 01-07.3.2024'!O11</f>
        <v>57.2</v>
      </c>
      <c r="Q11" s="23"/>
    </row>
    <row r="12" spans="1:18" ht="25.5" customHeight="1">
      <c r="A12" s="30" t="s">
        <v>3</v>
      </c>
      <c r="B12" s="31"/>
      <c r="C12" s="13">
        <f>SUM(C5:C11)</f>
        <v>2755</v>
      </c>
      <c r="D12" s="13">
        <f aca="true" t="shared" si="0" ref="D12:K12">SUM(D5:D11)</f>
        <v>4884</v>
      </c>
      <c r="E12" s="13">
        <f t="shared" si="0"/>
        <v>2857</v>
      </c>
      <c r="F12" s="20">
        <f>E12/'Tuần 01-07.3.2024'!E12*100-100</f>
        <v>21.78175618073317</v>
      </c>
      <c r="G12" s="13">
        <f t="shared" si="0"/>
        <v>125</v>
      </c>
      <c r="H12" s="13">
        <f t="shared" si="0"/>
        <v>1114</v>
      </c>
      <c r="I12" s="13">
        <f t="shared" si="0"/>
        <v>4098</v>
      </c>
      <c r="J12" s="13">
        <f t="shared" si="0"/>
        <v>480</v>
      </c>
      <c r="K12" s="13">
        <f t="shared" si="0"/>
        <v>4978</v>
      </c>
      <c r="L12" s="20">
        <f>K12/'Tuần 01-07.3.2024'!K12*100-100</f>
        <v>-5.108654212733512</v>
      </c>
      <c r="M12" s="13">
        <f>SUM(M5:M11)</f>
        <v>58</v>
      </c>
      <c r="N12" s="13">
        <f>SUM(N5:N11)</f>
        <v>12055.100000000002</v>
      </c>
      <c r="O12" s="13">
        <f>SUM(O5:O11)</f>
        <v>117009.79999999999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0" zoomScaleNormal="70" zoomScalePageLayoutView="0" workbookViewId="0" topLeftCell="E1">
      <selection activeCell="F16" sqref="F16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825</v>
      </c>
      <c r="D5" s="7">
        <v>4212</v>
      </c>
      <c r="E5" s="17">
        <v>832</v>
      </c>
      <c r="F5" s="20">
        <f>E5/'Tuần 08-14.3.2024'!E5*100-100</f>
        <v>-2.690058479532169</v>
      </c>
      <c r="G5" s="20">
        <v>28</v>
      </c>
      <c r="H5" s="17">
        <v>23</v>
      </c>
      <c r="I5" s="7">
        <v>3872</v>
      </c>
      <c r="J5" s="22">
        <v>15</v>
      </c>
      <c r="K5" s="22">
        <v>3872</v>
      </c>
      <c r="L5" s="20">
        <f>K5/'Tuần 08-14.3.2024'!K5*100-100</f>
        <v>16.486161251504214</v>
      </c>
      <c r="M5" s="17">
        <v>128</v>
      </c>
      <c r="N5" s="28">
        <v>8950.6</v>
      </c>
      <c r="O5" s="7">
        <f>N5+'Tuần 08-14.3.2024'!O5</f>
        <v>94915.9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69</v>
      </c>
      <c r="F6" s="20">
        <f>E6/'Tuần 08-14.3.2024'!E6*100-100</f>
        <v>-28.125</v>
      </c>
      <c r="G6" s="20"/>
      <c r="H6" s="7"/>
      <c r="I6" s="7"/>
      <c r="J6" s="22"/>
      <c r="K6" s="22">
        <v>161</v>
      </c>
      <c r="L6" s="20">
        <f>K6/'Tuần 08-14.3.2024'!K6*100-100</f>
        <v>38.79310344827587</v>
      </c>
      <c r="M6" s="17"/>
      <c r="N6" s="28"/>
      <c r="O6" s="7">
        <f>N6+'Tuần 08-14.3.2024'!O6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38</v>
      </c>
      <c r="D7" s="7">
        <v>1016</v>
      </c>
      <c r="E7" s="17">
        <v>34</v>
      </c>
      <c r="F7" s="20">
        <f>E7/'Tuần 08-14.3.2024'!E7*100-100</f>
        <v>3.030303030303031</v>
      </c>
      <c r="G7" s="20">
        <v>4</v>
      </c>
      <c r="H7" s="7"/>
      <c r="I7" s="7">
        <v>717</v>
      </c>
      <c r="J7" s="22">
        <v>38</v>
      </c>
      <c r="K7" s="22">
        <v>717</v>
      </c>
      <c r="L7" s="20">
        <f>K7/'Tuần 08-14.3.2024'!K7*100-100</f>
        <v>2.282453637660481</v>
      </c>
      <c r="M7" s="17"/>
      <c r="N7" s="28">
        <v>1089.3</v>
      </c>
      <c r="O7" s="7">
        <f>N7+'Tuần 08-14.3.2024'!O7</f>
        <v>8370.8</v>
      </c>
      <c r="Q7" s="23"/>
    </row>
    <row r="8" spans="1:17" ht="20.25" customHeight="1">
      <c r="A8" s="5">
        <v>4</v>
      </c>
      <c r="B8" s="6" t="s">
        <v>1</v>
      </c>
      <c r="C8" s="7">
        <v>2015</v>
      </c>
      <c r="D8" s="7">
        <v>120</v>
      </c>
      <c r="E8" s="22">
        <v>1828</v>
      </c>
      <c r="F8" s="20">
        <f>E8/'Tuần 08-14.3.2024'!E8*100-100</f>
        <v>-0.598151169113649</v>
      </c>
      <c r="G8" s="20">
        <v>246</v>
      </c>
      <c r="H8" s="22">
        <v>1187</v>
      </c>
      <c r="I8" s="7">
        <v>195</v>
      </c>
      <c r="J8" s="22"/>
      <c r="K8" s="22">
        <v>1144</v>
      </c>
      <c r="L8" s="20">
        <f>K8/'Tuần 08-14.3.2024'!K8*100-100</f>
        <v>36.67861409796893</v>
      </c>
      <c r="M8" s="17"/>
      <c r="N8" s="28">
        <v>2484.1</v>
      </c>
      <c r="O8" s="7">
        <f>N8+'Tuần 08-14.3.2024'!O8</f>
        <v>25479.7</v>
      </c>
      <c r="Q8" s="23"/>
    </row>
    <row r="9" spans="1:17" ht="20.25" customHeight="1">
      <c r="A9" s="5">
        <v>5</v>
      </c>
      <c r="B9" s="6" t="s">
        <v>2</v>
      </c>
      <c r="C9" s="7">
        <v>18</v>
      </c>
      <c r="D9" s="7"/>
      <c r="E9" s="17">
        <v>18</v>
      </c>
      <c r="F9" s="20">
        <f>E9/'Tuần 08-14.3.2024'!E9*100-100</f>
        <v>5.882352941176478</v>
      </c>
      <c r="G9" s="20"/>
      <c r="H9" s="7"/>
      <c r="I9" s="7"/>
      <c r="J9" s="7">
        <v>43</v>
      </c>
      <c r="K9" s="7"/>
      <c r="L9" s="20"/>
      <c r="M9" s="7"/>
      <c r="N9" s="28">
        <v>18.7</v>
      </c>
      <c r="O9" s="7">
        <f>N9+'Tuần 08-14.3.2024'!O9</f>
        <v>477.2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08-14.3.2024'!E10*100-100</f>
        <v>-54.54545454545455</v>
      </c>
      <c r="G10" s="20"/>
      <c r="H10" s="7"/>
      <c r="I10" s="7"/>
      <c r="J10" s="7">
        <v>130</v>
      </c>
      <c r="K10" s="7"/>
      <c r="L10" s="20"/>
      <c r="M10" s="7"/>
      <c r="N10" s="28">
        <v>5.2</v>
      </c>
      <c r="O10" s="7">
        <f>N10+'Tuần 08-14.3.2024'!O10</f>
        <v>256.9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08-14.3.2024'!E11*100-100</f>
        <v>0</v>
      </c>
      <c r="G11" s="20"/>
      <c r="H11" s="7"/>
      <c r="I11" s="7"/>
      <c r="J11" s="7">
        <v>120</v>
      </c>
      <c r="K11" s="7"/>
      <c r="L11" s="20"/>
      <c r="M11" s="7"/>
      <c r="N11" s="28">
        <v>6.2</v>
      </c>
      <c r="O11" s="7">
        <f>N11+'Tuần 08-14.3.2024'!O11</f>
        <v>63.400000000000006</v>
      </c>
      <c r="Q11" s="23"/>
    </row>
    <row r="12" spans="1:18" ht="25.5" customHeight="1">
      <c r="A12" s="30" t="s">
        <v>3</v>
      </c>
      <c r="B12" s="31"/>
      <c r="C12" s="13">
        <f>SUM(C5:C11)</f>
        <v>2907</v>
      </c>
      <c r="D12" s="13">
        <f aca="true" t="shared" si="0" ref="D12:K12">SUM(D5:D11)</f>
        <v>5348</v>
      </c>
      <c r="E12" s="13">
        <f t="shared" si="0"/>
        <v>2792</v>
      </c>
      <c r="F12" s="21">
        <f>E12/'Tuần 08-14.3.2024'!E12*100-100</f>
        <v>-2.2751137556877836</v>
      </c>
      <c r="G12" s="13">
        <f t="shared" si="0"/>
        <v>278</v>
      </c>
      <c r="H12" s="13">
        <f t="shared" si="0"/>
        <v>1210</v>
      </c>
      <c r="I12" s="13">
        <f t="shared" si="0"/>
        <v>4784</v>
      </c>
      <c r="J12" s="13">
        <f t="shared" si="0"/>
        <v>346</v>
      </c>
      <c r="K12" s="13">
        <f>SUM(K5:K11)</f>
        <v>5894</v>
      </c>
      <c r="L12" s="21">
        <f>K12/'Tuần 08-14.3.2024'!K12*100-100</f>
        <v>18.400964242667726</v>
      </c>
      <c r="M12" s="13">
        <f>SUM(M5:M11)</f>
        <v>128</v>
      </c>
      <c r="N12" s="13">
        <f>SUM(N5:N11)</f>
        <v>12554.100000000002</v>
      </c>
      <c r="O12" s="13">
        <f>SUM(O5:O11)</f>
        <v>129563.89999999998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N19" sqref="N19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840</v>
      </c>
      <c r="D5" s="7">
        <v>4063</v>
      </c>
      <c r="E5" s="17">
        <v>819</v>
      </c>
      <c r="F5" s="20">
        <v>-7</v>
      </c>
      <c r="G5" s="17">
        <v>30</v>
      </c>
      <c r="H5" s="7">
        <v>40</v>
      </c>
      <c r="I5" s="7">
        <v>3617</v>
      </c>
      <c r="J5" s="7">
        <v>55</v>
      </c>
      <c r="K5" s="22">
        <v>3617</v>
      </c>
      <c r="L5" s="20">
        <v>12</v>
      </c>
      <c r="M5" s="17">
        <v>61</v>
      </c>
      <c r="N5" s="25">
        <v>9748</v>
      </c>
      <c r="O5" s="7">
        <v>5384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v>-47</v>
      </c>
      <c r="G6" s="22"/>
      <c r="H6" s="7"/>
      <c r="I6" s="7"/>
      <c r="J6" s="7"/>
      <c r="K6" s="22">
        <v>80</v>
      </c>
      <c r="L6" s="20">
        <v>-48</v>
      </c>
      <c r="M6" s="17"/>
      <c r="N6" s="26"/>
      <c r="O6" s="7"/>
      <c r="Q6" s="23"/>
    </row>
    <row r="7" spans="1:17" ht="20.25" customHeight="1">
      <c r="A7" s="5">
        <v>3</v>
      </c>
      <c r="B7" s="6" t="s">
        <v>7</v>
      </c>
      <c r="C7" s="7">
        <v>20</v>
      </c>
      <c r="D7" s="7">
        <v>954</v>
      </c>
      <c r="E7" s="17">
        <v>20</v>
      </c>
      <c r="F7" s="20">
        <v>-47</v>
      </c>
      <c r="G7" s="17">
        <v>9</v>
      </c>
      <c r="H7" s="7"/>
      <c r="I7" s="7">
        <v>550</v>
      </c>
      <c r="J7" s="7">
        <v>21</v>
      </c>
      <c r="K7" s="22">
        <v>554</v>
      </c>
      <c r="L7" s="20">
        <v>-7</v>
      </c>
      <c r="M7" s="17"/>
      <c r="N7" s="25">
        <v>827</v>
      </c>
      <c r="O7" s="7">
        <v>436.4</v>
      </c>
      <c r="Q7" s="23"/>
    </row>
    <row r="8" spans="1:17" ht="20.25" customHeight="1">
      <c r="A8" s="5">
        <v>4</v>
      </c>
      <c r="B8" s="6" t="s">
        <v>1</v>
      </c>
      <c r="C8" s="7">
        <v>2022</v>
      </c>
      <c r="D8" s="7">
        <v>100</v>
      </c>
      <c r="E8" s="22">
        <v>2111</v>
      </c>
      <c r="F8" s="20">
        <v>9</v>
      </c>
      <c r="G8" s="17">
        <v>176</v>
      </c>
      <c r="H8" s="7">
        <v>1428</v>
      </c>
      <c r="I8" s="7">
        <v>26</v>
      </c>
      <c r="J8" s="7">
        <v>1</v>
      </c>
      <c r="K8" s="22">
        <v>1151</v>
      </c>
      <c r="L8" s="20">
        <v>-13</v>
      </c>
      <c r="M8" s="17">
        <v>1</v>
      </c>
      <c r="N8" s="25">
        <v>2473</v>
      </c>
      <c r="O8" s="7">
        <v>1444.9</v>
      </c>
      <c r="Q8" s="23"/>
    </row>
    <row r="9" spans="1:17" ht="20.25" customHeight="1">
      <c r="A9" s="5">
        <v>5</v>
      </c>
      <c r="B9" s="6" t="s">
        <v>2</v>
      </c>
      <c r="C9" s="7">
        <v>24</v>
      </c>
      <c r="D9" s="7"/>
      <c r="E9" s="17">
        <v>21</v>
      </c>
      <c r="F9" s="20">
        <v>-51</v>
      </c>
      <c r="G9" s="22">
        <v>1</v>
      </c>
      <c r="H9" s="7"/>
      <c r="I9" s="7"/>
      <c r="J9" s="7">
        <v>317</v>
      </c>
      <c r="K9" s="7"/>
      <c r="L9" s="20"/>
      <c r="M9" s="7"/>
      <c r="N9" s="25">
        <v>20</v>
      </c>
      <c r="O9" s="7">
        <v>12.1</v>
      </c>
      <c r="Q9" s="23"/>
    </row>
    <row r="10" spans="1:17" ht="20.25" customHeight="1">
      <c r="A10" s="5">
        <v>6</v>
      </c>
      <c r="B10" s="6" t="s">
        <v>21</v>
      </c>
      <c r="C10" s="7">
        <v>36</v>
      </c>
      <c r="D10" s="7"/>
      <c r="E10" s="17">
        <v>36</v>
      </c>
      <c r="F10" s="20">
        <v>-36</v>
      </c>
      <c r="G10" s="17">
        <v>1</v>
      </c>
      <c r="H10" s="7"/>
      <c r="I10" s="7"/>
      <c r="J10" s="7">
        <v>453</v>
      </c>
      <c r="K10" s="7"/>
      <c r="L10" s="20"/>
      <c r="M10" s="7"/>
      <c r="N10" s="25">
        <v>37</v>
      </c>
      <c r="O10" s="7">
        <v>28.1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 t="e">
        <f>E11/#REF!*100-100</f>
        <v>#REF!</v>
      </c>
      <c r="G11" s="17">
        <v>3</v>
      </c>
      <c r="H11" s="7"/>
      <c r="I11" s="7"/>
      <c r="J11" s="7">
        <v>139</v>
      </c>
      <c r="K11" s="7"/>
      <c r="L11" s="20"/>
      <c r="M11" s="7"/>
      <c r="N11" s="25">
        <v>7</v>
      </c>
      <c r="O11" s="7">
        <v>5.2</v>
      </c>
      <c r="Q11" s="23"/>
    </row>
    <row r="12" spans="1:18" ht="25.5" customHeight="1">
      <c r="A12" s="30" t="s">
        <v>3</v>
      </c>
      <c r="B12" s="31"/>
      <c r="C12" s="13">
        <f>SUM(C5:C11)</f>
        <v>2951</v>
      </c>
      <c r="D12" s="13">
        <f aca="true" t="shared" si="0" ref="D12:O12">SUM(D5:D11)</f>
        <v>5117</v>
      </c>
      <c r="E12" s="13">
        <f t="shared" si="0"/>
        <v>3053</v>
      </c>
      <c r="F12" s="20">
        <v>1</v>
      </c>
      <c r="G12" s="13">
        <f t="shared" si="0"/>
        <v>220</v>
      </c>
      <c r="H12" s="13">
        <f t="shared" si="0"/>
        <v>1468</v>
      </c>
      <c r="I12" s="13">
        <f t="shared" si="0"/>
        <v>4193</v>
      </c>
      <c r="J12" s="13">
        <f t="shared" si="0"/>
        <v>986</v>
      </c>
      <c r="K12" s="13">
        <f t="shared" si="0"/>
        <v>5402</v>
      </c>
      <c r="L12" s="20">
        <v>2</v>
      </c>
      <c r="M12" s="13">
        <f>SUM(M5:M11)</f>
        <v>62</v>
      </c>
      <c r="N12" s="13">
        <f>SUM(N5:N11)</f>
        <v>13112</v>
      </c>
      <c r="O12" s="13">
        <f t="shared" si="0"/>
        <v>7310.7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Y6" sqref="Y6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970</v>
      </c>
      <c r="D5" s="7">
        <v>4096</v>
      </c>
      <c r="E5" s="17">
        <v>976</v>
      </c>
      <c r="F5" s="20">
        <f>E5/'Tuần 29.12.2023-4.01.2024'!E5*100-100</f>
        <v>19.169719169719173</v>
      </c>
      <c r="G5" s="17">
        <v>28</v>
      </c>
      <c r="H5" s="17">
        <v>87</v>
      </c>
      <c r="I5" s="7">
        <v>3686</v>
      </c>
      <c r="J5" s="7">
        <v>114</v>
      </c>
      <c r="K5" s="22">
        <v>3686</v>
      </c>
      <c r="L5" s="20">
        <f>K5/'Tuần 29.12.2023-4.01.2024'!K5*100-100</f>
        <v>1.9076582803428295</v>
      </c>
      <c r="M5" s="17">
        <v>93</v>
      </c>
      <c r="N5" s="27">
        <v>9768.4</v>
      </c>
      <c r="O5" s="7">
        <f>N5+'Tuần 29.12.2023-4.01.2024'!O5</f>
        <v>15152.4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50</v>
      </c>
      <c r="F6" s="20">
        <f>E6/'Tuần 29.12.2023-4.01.2024'!E6*100-100</f>
        <v>25</v>
      </c>
      <c r="G6" s="22"/>
      <c r="H6" s="7"/>
      <c r="I6" s="7"/>
      <c r="J6" s="7"/>
      <c r="K6" s="22">
        <v>87</v>
      </c>
      <c r="L6" s="20">
        <f>K6/'Tuần 29.12.2023-4.01.2024'!K6*100-100</f>
        <v>8.749999999999986</v>
      </c>
      <c r="M6" s="17"/>
      <c r="N6" s="27"/>
      <c r="O6" s="7">
        <f>N6+'Tuần 29.12.2023-4.01.2024'!O6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883</v>
      </c>
      <c r="E7" s="17">
        <v>30</v>
      </c>
      <c r="F7" s="20">
        <f>E7/'Tuần 29.12.2023-4.01.2024'!E7*100-100</f>
        <v>50</v>
      </c>
      <c r="G7" s="17">
        <v>4</v>
      </c>
      <c r="H7" s="7"/>
      <c r="I7" s="7">
        <v>548</v>
      </c>
      <c r="J7" s="7">
        <v>32</v>
      </c>
      <c r="K7" s="22">
        <v>546</v>
      </c>
      <c r="L7" s="20">
        <f>K7/'Tuần 29.12.2023-4.01.2024'!K7*100-100</f>
        <v>-1.444043321299631</v>
      </c>
      <c r="M7" s="17"/>
      <c r="N7" s="27">
        <v>837</v>
      </c>
      <c r="O7" s="7">
        <f>N7+'Tuần 29.12.2023-4.01.2024'!O7</f>
        <v>1273.4</v>
      </c>
      <c r="Q7" s="23"/>
    </row>
    <row r="8" spans="1:17" ht="20.25" customHeight="1">
      <c r="A8" s="5">
        <v>4</v>
      </c>
      <c r="B8" s="6" t="s">
        <v>1</v>
      </c>
      <c r="C8" s="7">
        <v>2171</v>
      </c>
      <c r="D8" s="7">
        <v>50</v>
      </c>
      <c r="E8" s="22">
        <v>2205</v>
      </c>
      <c r="F8" s="20">
        <f>E8/'Tuần 29.12.2023-4.01.2024'!E8*100-100</f>
        <v>4.452865940312648</v>
      </c>
      <c r="G8" s="17">
        <v>161</v>
      </c>
      <c r="H8" s="17">
        <v>1365</v>
      </c>
      <c r="I8" s="7">
        <v>31</v>
      </c>
      <c r="J8" s="7"/>
      <c r="K8" s="22">
        <v>936</v>
      </c>
      <c r="L8" s="20">
        <f>K8/'Tuần 29.12.2023-4.01.2024'!K8*100-100</f>
        <v>-18.679409209383152</v>
      </c>
      <c r="M8" s="17"/>
      <c r="N8" s="27">
        <v>2431.1</v>
      </c>
      <c r="O8" s="7">
        <f>N8+'Tuần 29.12.2023-4.01.2024'!O8</f>
        <v>3876</v>
      </c>
      <c r="Q8" s="23"/>
    </row>
    <row r="9" spans="1:17" ht="20.25" customHeight="1">
      <c r="A9" s="5">
        <v>5</v>
      </c>
      <c r="B9" s="6" t="s">
        <v>2</v>
      </c>
      <c r="C9" s="7">
        <v>20</v>
      </c>
      <c r="D9" s="7"/>
      <c r="E9" s="17">
        <v>20</v>
      </c>
      <c r="F9" s="20">
        <f>E9/'Tuần 29.12.2023-4.01.2024'!E9*100-100</f>
        <v>-4.761904761904773</v>
      </c>
      <c r="G9" s="22">
        <v>1</v>
      </c>
      <c r="H9" s="7"/>
      <c r="I9" s="7"/>
      <c r="J9" s="7">
        <v>238</v>
      </c>
      <c r="K9" s="7"/>
      <c r="L9" s="20"/>
      <c r="M9" s="7"/>
      <c r="N9" s="27">
        <v>20.8</v>
      </c>
      <c r="O9" s="7">
        <f>N9+'Tuần 29.12.2023-4.01.2024'!O9</f>
        <v>32.9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29.12.2023-4.01.2024'!E10*100-100</f>
        <v>-38.888888888888886</v>
      </c>
      <c r="G10" s="17"/>
      <c r="H10" s="7"/>
      <c r="I10" s="7"/>
      <c r="J10" s="7">
        <v>358</v>
      </c>
      <c r="K10" s="7"/>
      <c r="L10" s="20"/>
      <c r="M10" s="7"/>
      <c r="N10" s="27">
        <v>22.9</v>
      </c>
      <c r="O10" s="7">
        <f>N10+'Tuần 29.12.2023-4.01.2024'!O10</f>
        <v>51</v>
      </c>
      <c r="Q10" s="23"/>
    </row>
    <row r="11" spans="1:17" ht="20.25" customHeight="1">
      <c r="A11" s="5">
        <v>7</v>
      </c>
      <c r="B11" s="6" t="s">
        <v>22</v>
      </c>
      <c r="C11" s="7">
        <v>8</v>
      </c>
      <c r="D11" s="7"/>
      <c r="E11" s="7">
        <v>8</v>
      </c>
      <c r="F11" s="20">
        <f>E11/'Tuần 29.12.2023-4.01.2024'!E11*100-100</f>
        <v>33.333333333333314</v>
      </c>
      <c r="G11" s="17"/>
      <c r="H11" s="7"/>
      <c r="I11" s="7"/>
      <c r="J11" s="7">
        <v>127</v>
      </c>
      <c r="K11" s="7"/>
      <c r="L11" s="20"/>
      <c r="M11" s="7"/>
      <c r="N11" s="27">
        <v>7.3</v>
      </c>
      <c r="O11" s="7">
        <f>N11+'Tuần 29.12.2023-4.01.2024'!O11</f>
        <v>12.5</v>
      </c>
      <c r="Q11" s="23"/>
    </row>
    <row r="12" spans="1:18" ht="25.5" customHeight="1">
      <c r="A12" s="30" t="s">
        <v>3</v>
      </c>
      <c r="B12" s="31"/>
      <c r="C12" s="13">
        <f>SUM(C5:C11)</f>
        <v>3222</v>
      </c>
      <c r="D12" s="13">
        <f aca="true" t="shared" si="0" ref="D12:O12">SUM(D5:D11)</f>
        <v>5029</v>
      </c>
      <c r="E12" s="13">
        <f t="shared" si="0"/>
        <v>3311</v>
      </c>
      <c r="F12" s="21">
        <f>E12/'Tuần 29.12.2023-4.01.2024'!E12*100-100</f>
        <v>8.450704225352126</v>
      </c>
      <c r="G12" s="13">
        <f t="shared" si="0"/>
        <v>194</v>
      </c>
      <c r="H12" s="13">
        <f t="shared" si="0"/>
        <v>1452</v>
      </c>
      <c r="I12" s="13">
        <f t="shared" si="0"/>
        <v>4265</v>
      </c>
      <c r="J12" s="13">
        <f t="shared" si="0"/>
        <v>869</v>
      </c>
      <c r="K12" s="13">
        <f t="shared" si="0"/>
        <v>5255</v>
      </c>
      <c r="L12" s="21">
        <f>K12/'Tuần 29.12.2023-4.01.2024'!K12*100-100</f>
        <v>-2.7212143650499883</v>
      </c>
      <c r="M12" s="13">
        <f>SUM(M5:M11)</f>
        <v>93</v>
      </c>
      <c r="N12" s="13">
        <f>SUM(N5:N11)</f>
        <v>13087.499999999998</v>
      </c>
      <c r="O12" s="13">
        <f t="shared" si="0"/>
        <v>20398.2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R18" sqref="R18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922</v>
      </c>
      <c r="D5" s="7">
        <v>4525</v>
      </c>
      <c r="E5" s="17">
        <v>932</v>
      </c>
      <c r="F5" s="20">
        <f>E5/'Tuần 05-11.01.2024'!E5*100-100</f>
        <v>-4.508196721311478</v>
      </c>
      <c r="G5" s="17">
        <v>31</v>
      </c>
      <c r="H5" s="17">
        <v>93</v>
      </c>
      <c r="I5" s="7">
        <v>4026</v>
      </c>
      <c r="J5" s="7">
        <v>96</v>
      </c>
      <c r="K5" s="22">
        <v>4026</v>
      </c>
      <c r="L5" s="20">
        <f>K5/'Tuần 05-11.01.2024'!K5*100-100</f>
        <v>9.224091155724352</v>
      </c>
      <c r="M5" s="17">
        <v>60</v>
      </c>
      <c r="N5" s="27">
        <v>11292.5</v>
      </c>
      <c r="O5" s="7">
        <f>N5+'Tuần 05-11.01.2024'!O5</f>
        <v>26444.9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f>E6/'Tuần 05-11.01.2024'!E6*100-100</f>
        <v>-20</v>
      </c>
      <c r="G6" s="22"/>
      <c r="H6" s="7"/>
      <c r="I6" s="7"/>
      <c r="J6" s="7"/>
      <c r="K6" s="22">
        <v>84</v>
      </c>
      <c r="L6" s="20">
        <f>K6/'Tuần 05-11.01.2024'!K6*100-100</f>
        <v>-3.448275862068968</v>
      </c>
      <c r="M6" s="17"/>
      <c r="N6" s="27"/>
      <c r="O6" s="7">
        <f>N6+'Tuần 05-11.01.2024'!O6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/>
      <c r="E7" s="17">
        <v>27</v>
      </c>
      <c r="F7" s="20">
        <f>E7/'Tuần 05-11.01.2024'!E7*100-100</f>
        <v>-10</v>
      </c>
      <c r="G7" s="17">
        <v>11</v>
      </c>
      <c r="H7" s="7"/>
      <c r="I7" s="7">
        <v>577</v>
      </c>
      <c r="J7" s="7">
        <v>29</v>
      </c>
      <c r="K7" s="22">
        <v>577</v>
      </c>
      <c r="L7" s="20">
        <f>K7/'Tuần 05-11.01.2024'!K7*100-100</f>
        <v>5.677655677655679</v>
      </c>
      <c r="M7" s="17"/>
      <c r="N7" s="27">
        <v>884.2</v>
      </c>
      <c r="O7" s="7">
        <f>N7+'Tuần 05-11.01.2024'!O7</f>
        <v>2157.6000000000004</v>
      </c>
      <c r="Q7" s="23"/>
    </row>
    <row r="8" spans="1:17" ht="20.25" customHeight="1">
      <c r="A8" s="5">
        <v>4</v>
      </c>
      <c r="B8" s="6" t="s">
        <v>1</v>
      </c>
      <c r="C8" s="7">
        <v>2472</v>
      </c>
      <c r="D8" s="7">
        <v>80</v>
      </c>
      <c r="E8" s="22">
        <v>2344</v>
      </c>
      <c r="F8" s="20">
        <f>E8/'Tuần 05-11.01.2024'!E8*100-100</f>
        <v>6.303854875283449</v>
      </c>
      <c r="G8" s="17">
        <v>272</v>
      </c>
      <c r="H8" s="22">
        <v>1524</v>
      </c>
      <c r="I8" s="7">
        <v>47</v>
      </c>
      <c r="J8" s="7"/>
      <c r="K8" s="22">
        <v>1089</v>
      </c>
      <c r="L8" s="20">
        <f>K8/'Tuần 05-11.01.2024'!K8*100-100</f>
        <v>16.346153846153854</v>
      </c>
      <c r="M8" s="17"/>
      <c r="N8" s="27">
        <v>2767.3</v>
      </c>
      <c r="O8" s="7">
        <f>N8+'Tuần 05-11.01.2024'!O8</f>
        <v>6643.3</v>
      </c>
      <c r="Q8" s="23"/>
    </row>
    <row r="9" spans="1:17" ht="20.25" customHeight="1">
      <c r="A9" s="5">
        <v>5</v>
      </c>
      <c r="B9" s="6" t="s">
        <v>2</v>
      </c>
      <c r="C9" s="7">
        <v>22</v>
      </c>
      <c r="D9" s="7"/>
      <c r="E9" s="17">
        <v>22</v>
      </c>
      <c r="F9" s="20">
        <f>E9/'Tuần 05-11.01.2024'!E9*100-100</f>
        <v>10.000000000000014</v>
      </c>
      <c r="G9" s="22"/>
      <c r="H9" s="7"/>
      <c r="I9" s="7"/>
      <c r="J9" s="7">
        <v>264</v>
      </c>
      <c r="K9" s="7"/>
      <c r="L9" s="20"/>
      <c r="M9" s="7"/>
      <c r="N9" s="27">
        <v>22.9</v>
      </c>
      <c r="O9" s="7">
        <f>N9+'Tuần 05-11.01.2024'!O9</f>
        <v>55.8</v>
      </c>
      <c r="Q9" s="23"/>
    </row>
    <row r="10" spans="1:17" ht="20.25" customHeight="1">
      <c r="A10" s="5">
        <v>6</v>
      </c>
      <c r="B10" s="6" t="s">
        <v>21</v>
      </c>
      <c r="C10" s="7">
        <v>44</v>
      </c>
      <c r="D10" s="7"/>
      <c r="E10" s="17">
        <v>44</v>
      </c>
      <c r="F10" s="20">
        <f>E10/'Tuần 05-11.01.2024'!E10*100-100</f>
        <v>100</v>
      </c>
      <c r="G10" s="17"/>
      <c r="H10" s="7"/>
      <c r="I10" s="7"/>
      <c r="J10" s="7">
        <v>632</v>
      </c>
      <c r="K10" s="7"/>
      <c r="L10" s="20"/>
      <c r="M10" s="7"/>
      <c r="N10" s="27">
        <v>46.8</v>
      </c>
      <c r="O10" s="7">
        <f>N10+'Tuần 05-11.01.2024'!O10</f>
        <v>97.8</v>
      </c>
      <c r="Q10" s="23"/>
    </row>
    <row r="11" spans="1:17" ht="20.25" customHeight="1">
      <c r="A11" s="5">
        <v>7</v>
      </c>
      <c r="B11" s="6" t="s">
        <v>22</v>
      </c>
      <c r="C11" s="7">
        <v>4</v>
      </c>
      <c r="D11" s="7"/>
      <c r="E11" s="7">
        <v>4</v>
      </c>
      <c r="F11" s="20">
        <f>E11/'Tuần 05-11.01.2024'!E11*100-100</f>
        <v>-50</v>
      </c>
      <c r="G11" s="17"/>
      <c r="H11" s="7"/>
      <c r="I11" s="7"/>
      <c r="J11" s="7">
        <v>46</v>
      </c>
      <c r="K11" s="7"/>
      <c r="L11" s="20"/>
      <c r="M11" s="7"/>
      <c r="N11" s="27">
        <v>4.2</v>
      </c>
      <c r="O11" s="7">
        <f>N11+'Tuần 05-11.01.2024'!O11</f>
        <v>16.7</v>
      </c>
      <c r="Q11" s="23"/>
    </row>
    <row r="12" spans="1:18" ht="25.5" customHeight="1">
      <c r="A12" s="30" t="s">
        <v>3</v>
      </c>
      <c r="B12" s="31"/>
      <c r="C12" s="13">
        <f>SUM(C5:C11)</f>
        <v>3494</v>
      </c>
      <c r="D12" s="13">
        <f aca="true" t="shared" si="0" ref="D12:O12">SUM(D5:D11)</f>
        <v>4605</v>
      </c>
      <c r="E12" s="13">
        <f t="shared" si="0"/>
        <v>3413</v>
      </c>
      <c r="F12" s="21">
        <f>E12/'Tuần 05-11.01.2024'!E12*100-100</f>
        <v>3.0806402899426217</v>
      </c>
      <c r="G12" s="13">
        <f t="shared" si="0"/>
        <v>314</v>
      </c>
      <c r="H12" s="13">
        <f t="shared" si="0"/>
        <v>1617</v>
      </c>
      <c r="I12" s="13">
        <f t="shared" si="0"/>
        <v>4650</v>
      </c>
      <c r="J12" s="13">
        <f t="shared" si="0"/>
        <v>1067</v>
      </c>
      <c r="K12" s="13">
        <f t="shared" si="0"/>
        <v>5776</v>
      </c>
      <c r="L12" s="21">
        <f>K12/'Tuần 05-11.01.2024'!K12*100-100</f>
        <v>9.914367269267359</v>
      </c>
      <c r="M12" s="13">
        <f>SUM(M5:M11)</f>
        <v>60</v>
      </c>
      <c r="N12" s="13">
        <f>SUM(N5:N11)</f>
        <v>15017.9</v>
      </c>
      <c r="O12" s="13">
        <f t="shared" si="0"/>
        <v>35416.100000000006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R14" sqref="R14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1003</v>
      </c>
      <c r="D5" s="7">
        <v>4042</v>
      </c>
      <c r="E5" s="17">
        <v>993</v>
      </c>
      <c r="F5" s="20">
        <f>E5/'Tuần 12-18.01.2024'!E5*100-100</f>
        <v>6.545064377682408</v>
      </c>
      <c r="G5" s="17">
        <v>36</v>
      </c>
      <c r="H5" s="17">
        <v>80</v>
      </c>
      <c r="I5" s="7">
        <v>3679</v>
      </c>
      <c r="J5" s="7">
        <v>76</v>
      </c>
      <c r="K5" s="22">
        <v>3679</v>
      </c>
      <c r="L5" s="20">
        <f>K5/'Tuần 12-18.01.2024'!K5*100-100</f>
        <v>-8.618976651763532</v>
      </c>
      <c r="M5" s="17">
        <v>13</v>
      </c>
      <c r="N5" s="27">
        <v>10529.7</v>
      </c>
      <c r="O5" s="7">
        <f>N5+'Tuần 12-18.01.2024'!O5</f>
        <v>36974.600000000006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71</v>
      </c>
      <c r="F6" s="20">
        <f>E6/'Tuần 12-18.01.2024'!E6*100-100</f>
        <v>77.5</v>
      </c>
      <c r="G6" s="22"/>
      <c r="H6" s="7"/>
      <c r="I6" s="7"/>
      <c r="J6" s="7"/>
      <c r="K6" s="22">
        <v>107</v>
      </c>
      <c r="L6" s="20">
        <f>K6/'Tuần 12-18.01.2024'!K6*100-100</f>
        <v>27.38095238095238</v>
      </c>
      <c r="M6" s="17"/>
      <c r="N6" s="27"/>
      <c r="O6" s="7">
        <f>N6+'Tuần 12-18.01.2024'!O6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>
        <v>950</v>
      </c>
      <c r="E7" s="17">
        <v>25</v>
      </c>
      <c r="F7" s="20">
        <f>E7/'Tuần 12-18.01.2024'!E7*100-100</f>
        <v>-7.407407407407405</v>
      </c>
      <c r="G7" s="17">
        <v>10</v>
      </c>
      <c r="H7" s="7"/>
      <c r="I7" s="7">
        <v>575</v>
      </c>
      <c r="J7" s="7">
        <v>29</v>
      </c>
      <c r="K7" s="22">
        <v>568</v>
      </c>
      <c r="L7" s="20">
        <f>K7/'Tuần 12-18.01.2024'!K7*100-100</f>
        <v>-1.5597920277296282</v>
      </c>
      <c r="M7" s="17"/>
      <c r="N7" s="27">
        <v>919.2</v>
      </c>
      <c r="O7" s="7">
        <f>N7+'Tuần 12-18.01.2024'!O7</f>
        <v>3076.8</v>
      </c>
      <c r="Q7" s="23"/>
    </row>
    <row r="8" spans="1:17" ht="20.25" customHeight="1">
      <c r="A8" s="5">
        <v>4</v>
      </c>
      <c r="B8" s="6" t="s">
        <v>1</v>
      </c>
      <c r="C8" s="7">
        <v>2481</v>
      </c>
      <c r="D8" s="7">
        <v>20</v>
      </c>
      <c r="E8" s="22">
        <v>2121</v>
      </c>
      <c r="F8" s="20">
        <f>E8/'Tuần 12-18.01.2024'!E8*100-100</f>
        <v>-9.513651877133114</v>
      </c>
      <c r="G8" s="17">
        <v>590</v>
      </c>
      <c r="H8" s="22">
        <v>1411</v>
      </c>
      <c r="I8" s="7">
        <v>39</v>
      </c>
      <c r="J8" s="7">
        <v>1</v>
      </c>
      <c r="K8" s="22">
        <v>1248</v>
      </c>
      <c r="L8" s="20">
        <f>K8/'Tuần 12-18.01.2024'!K8*100-100</f>
        <v>14.600550964187335</v>
      </c>
      <c r="M8" s="17"/>
      <c r="N8" s="27">
        <v>2849.6</v>
      </c>
      <c r="O8" s="7">
        <f>N8+'Tuần 12-18.01.2024'!O8</f>
        <v>9492.9</v>
      </c>
      <c r="Q8" s="23"/>
    </row>
    <row r="9" spans="1:17" ht="20.25" customHeight="1">
      <c r="A9" s="5">
        <v>5</v>
      </c>
      <c r="B9" s="6" t="s">
        <v>2</v>
      </c>
      <c r="C9" s="7">
        <v>52</v>
      </c>
      <c r="D9" s="7"/>
      <c r="E9" s="17">
        <v>51</v>
      </c>
      <c r="F9" s="20">
        <f>E9/'Tuần 12-18.01.2024'!E9*100-100</f>
        <v>131.81818181818184</v>
      </c>
      <c r="G9" s="22">
        <v>1</v>
      </c>
      <c r="H9" s="7"/>
      <c r="I9" s="7"/>
      <c r="J9" s="7">
        <v>313</v>
      </c>
      <c r="K9" s="7"/>
      <c r="L9" s="20"/>
      <c r="M9" s="7"/>
      <c r="N9" s="27">
        <v>52.3</v>
      </c>
      <c r="O9" s="7">
        <f>N9+'Tuần 12-18.01.2024'!O9</f>
        <v>108.1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12-18.01.2024'!E10*100-100</f>
        <v>-50</v>
      </c>
      <c r="G10" s="17"/>
      <c r="H10" s="7"/>
      <c r="I10" s="7"/>
      <c r="J10" s="7">
        <v>323</v>
      </c>
      <c r="K10" s="7"/>
      <c r="L10" s="20"/>
      <c r="M10" s="7"/>
      <c r="N10" s="27">
        <v>22.9</v>
      </c>
      <c r="O10" s="7">
        <f>N10+'Tuần 12-18.01.2024'!O10</f>
        <v>120.69999999999999</v>
      </c>
      <c r="Q10" s="23"/>
    </row>
    <row r="11" spans="1:17" ht="20.25" customHeight="1">
      <c r="A11" s="5">
        <v>7</v>
      </c>
      <c r="B11" s="6" t="s">
        <v>22</v>
      </c>
      <c r="C11" s="7">
        <v>5</v>
      </c>
      <c r="D11" s="7"/>
      <c r="E11" s="7">
        <v>5</v>
      </c>
      <c r="F11" s="20">
        <f>E11/'Tuần 12-18.01.2024'!E11*100-100</f>
        <v>25</v>
      </c>
      <c r="G11" s="17"/>
      <c r="H11" s="7"/>
      <c r="I11" s="7"/>
      <c r="J11" s="7">
        <v>87</v>
      </c>
      <c r="K11" s="7"/>
      <c r="L11" s="20"/>
      <c r="M11" s="7"/>
      <c r="N11" s="27">
        <v>4.2</v>
      </c>
      <c r="O11" s="7">
        <f>N11+'Tuần 12-18.01.2024'!O11</f>
        <v>20.9</v>
      </c>
      <c r="Q11" s="23"/>
    </row>
    <row r="12" spans="1:18" ht="25.5" customHeight="1">
      <c r="A12" s="30" t="s">
        <v>3</v>
      </c>
      <c r="B12" s="31"/>
      <c r="C12" s="13">
        <f>SUM(C5:C11)</f>
        <v>3593</v>
      </c>
      <c r="D12" s="13">
        <f aca="true" t="shared" si="0" ref="D12:O12">SUM(D5:D11)</f>
        <v>5012</v>
      </c>
      <c r="E12" s="13">
        <f t="shared" si="0"/>
        <v>3288</v>
      </c>
      <c r="F12" s="20">
        <f>E12/'Tuần 12-18.01.2024'!E12*100-100</f>
        <v>-3.6624670377966595</v>
      </c>
      <c r="G12" s="13">
        <f t="shared" si="0"/>
        <v>637</v>
      </c>
      <c r="H12" s="13">
        <f t="shared" si="0"/>
        <v>1491</v>
      </c>
      <c r="I12" s="13">
        <f t="shared" si="0"/>
        <v>4293</v>
      </c>
      <c r="J12" s="13">
        <f t="shared" si="0"/>
        <v>829</v>
      </c>
      <c r="K12" s="13">
        <f t="shared" si="0"/>
        <v>5602</v>
      </c>
      <c r="L12" s="20">
        <f>K12/'Tuần 12-18.01.2024'!K12*100-100</f>
        <v>-3.01246537396122</v>
      </c>
      <c r="M12" s="13">
        <f>SUM(M5:M11)</f>
        <v>13</v>
      </c>
      <c r="N12" s="13">
        <f>SUM(N5:N11)</f>
        <v>14377.900000000001</v>
      </c>
      <c r="O12" s="13">
        <f t="shared" si="0"/>
        <v>49794.00000000001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U12" sqref="U12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894</v>
      </c>
      <c r="D5" s="7">
        <v>4229</v>
      </c>
      <c r="E5" s="17">
        <v>917</v>
      </c>
      <c r="F5" s="20">
        <f>E5/'Tuần 19-25.01.2024'!E5*100-100</f>
        <v>-7.653575025176224</v>
      </c>
      <c r="G5" s="20">
        <v>30</v>
      </c>
      <c r="H5" s="17">
        <v>41</v>
      </c>
      <c r="I5" s="7">
        <v>3847</v>
      </c>
      <c r="J5" s="7">
        <v>45</v>
      </c>
      <c r="K5" s="22">
        <v>3847</v>
      </c>
      <c r="L5" s="20">
        <f>K5/'Tuần 19-25.01.2024'!K5*100-100</f>
        <v>4.566458276705632</v>
      </c>
      <c r="M5" s="17">
        <v>28</v>
      </c>
      <c r="N5" s="27">
        <v>10007.7</v>
      </c>
      <c r="O5" s="7">
        <f>N5+'Tuần 19-25.01.2024'!O5</f>
        <v>46982.3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59</v>
      </c>
      <c r="F6" s="20">
        <f>E6/'Tuần 19-25.01.2024'!E6*100-100</f>
        <v>-16.901408450704224</v>
      </c>
      <c r="G6" s="20"/>
      <c r="H6" s="7"/>
      <c r="I6" s="7"/>
      <c r="J6" s="7"/>
      <c r="K6" s="22">
        <v>100</v>
      </c>
      <c r="L6" s="20">
        <f>K6/'Tuần 19-25.01.2024'!K6*100-100</f>
        <v>-6.54205607476635</v>
      </c>
      <c r="M6" s="17"/>
      <c r="N6" s="27"/>
      <c r="O6" s="7">
        <f>N6+'Tuần 19-25.01.2024'!O6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22</v>
      </c>
      <c r="D7" s="7">
        <v>862</v>
      </c>
      <c r="E7" s="17">
        <v>15</v>
      </c>
      <c r="F7" s="20">
        <f>E7/'Tuần 19-25.01.2024'!E7*100-100</f>
        <v>-40</v>
      </c>
      <c r="G7" s="20">
        <v>7</v>
      </c>
      <c r="H7" s="7"/>
      <c r="I7" s="7">
        <v>582</v>
      </c>
      <c r="J7" s="7">
        <v>17</v>
      </c>
      <c r="K7" s="22">
        <v>582</v>
      </c>
      <c r="L7" s="20">
        <f>K7/'Tuần 19-25.01.2024'!K7*100-100</f>
        <v>2.464788732394368</v>
      </c>
      <c r="M7" s="17"/>
      <c r="N7" s="27">
        <v>872.3</v>
      </c>
      <c r="O7" s="7">
        <f>N7+'Tuần 19-25.01.2024'!O7</f>
        <v>3949.1000000000004</v>
      </c>
      <c r="Q7" s="23"/>
    </row>
    <row r="8" spans="1:17" ht="20.25" customHeight="1">
      <c r="A8" s="5">
        <v>4</v>
      </c>
      <c r="B8" s="6" t="s">
        <v>1</v>
      </c>
      <c r="C8" s="7">
        <v>1895</v>
      </c>
      <c r="D8" s="7">
        <v>120</v>
      </c>
      <c r="E8" s="22">
        <v>1975</v>
      </c>
      <c r="F8" s="20">
        <f>E8/'Tuần 19-25.01.2024'!E8*100-100</f>
        <v>-6.883545497406885</v>
      </c>
      <c r="G8" s="20">
        <v>574</v>
      </c>
      <c r="H8" s="22">
        <v>1334</v>
      </c>
      <c r="I8" s="7">
        <v>56</v>
      </c>
      <c r="J8" s="7"/>
      <c r="K8" s="22">
        <v>1664</v>
      </c>
      <c r="L8" s="20">
        <f>K8/'Tuần 19-25.01.2024'!K8*100-100</f>
        <v>33.333333333333314</v>
      </c>
      <c r="M8" s="17"/>
      <c r="N8" s="27">
        <v>2773.8</v>
      </c>
      <c r="O8" s="7">
        <f>N8+'Tuần 19-25.01.2024'!O8</f>
        <v>12266.7</v>
      </c>
      <c r="Q8" s="23"/>
    </row>
    <row r="9" spans="1:17" ht="20.25" customHeight="1">
      <c r="A9" s="5">
        <v>5</v>
      </c>
      <c r="B9" s="6" t="s">
        <v>2</v>
      </c>
      <c r="C9" s="7">
        <v>155</v>
      </c>
      <c r="D9" s="7"/>
      <c r="E9" s="17">
        <v>151</v>
      </c>
      <c r="F9" s="20">
        <f>E9/'Tuần 19-25.01.2024'!E9*100-100</f>
        <v>196.07843137254906</v>
      </c>
      <c r="G9" s="20">
        <v>4</v>
      </c>
      <c r="H9" s="7"/>
      <c r="I9" s="7"/>
      <c r="J9" s="7">
        <v>448</v>
      </c>
      <c r="K9" s="7"/>
      <c r="L9" s="20"/>
      <c r="M9" s="7"/>
      <c r="N9" s="27">
        <v>155.2</v>
      </c>
      <c r="O9" s="7">
        <f>N9+'Tuần 19-25.01.2024'!O9</f>
        <v>263.29999999999995</v>
      </c>
      <c r="Q9" s="23"/>
    </row>
    <row r="10" spans="1:17" ht="20.25" customHeight="1">
      <c r="A10" s="5">
        <v>6</v>
      </c>
      <c r="B10" s="6" t="s">
        <v>21</v>
      </c>
      <c r="C10" s="7">
        <v>47</v>
      </c>
      <c r="D10" s="7"/>
      <c r="E10" s="17">
        <v>45</v>
      </c>
      <c r="F10" s="20">
        <f>E10/'Tuần 19-25.01.2024'!E10*100-100</f>
        <v>104.54545454545453</v>
      </c>
      <c r="G10" s="20">
        <v>2</v>
      </c>
      <c r="H10" s="7"/>
      <c r="I10" s="7"/>
      <c r="J10" s="7">
        <v>663</v>
      </c>
      <c r="K10" s="7"/>
      <c r="L10" s="20"/>
      <c r="M10" s="7"/>
      <c r="N10" s="27">
        <v>46.8</v>
      </c>
      <c r="O10" s="7">
        <f>N10+'Tuần 19-25.01.2024'!O10</f>
        <v>167.5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5</v>
      </c>
      <c r="F11" s="20">
        <f>E11/'Tuần 19-25.01.2024'!E11*100-100</f>
        <v>0</v>
      </c>
      <c r="G11" s="20"/>
      <c r="H11" s="7"/>
      <c r="I11" s="7"/>
      <c r="J11" s="7">
        <v>84</v>
      </c>
      <c r="K11" s="7"/>
      <c r="L11" s="20"/>
      <c r="M11" s="7"/>
      <c r="N11" s="27">
        <v>5.2</v>
      </c>
      <c r="O11" s="7">
        <f>N11+'Tuần 19-25.01.2024'!O11</f>
        <v>26.099999999999998</v>
      </c>
      <c r="Q11" s="23"/>
    </row>
    <row r="12" spans="1:18" ht="25.5" customHeight="1">
      <c r="A12" s="30" t="s">
        <v>3</v>
      </c>
      <c r="B12" s="31"/>
      <c r="C12" s="13">
        <f>SUM(C5:C11)</f>
        <v>3020</v>
      </c>
      <c r="D12" s="13">
        <f aca="true" t="shared" si="0" ref="D12:K12">SUM(D5:D11)</f>
        <v>5211</v>
      </c>
      <c r="E12" s="13">
        <f t="shared" si="0"/>
        <v>3167</v>
      </c>
      <c r="F12" s="20">
        <f>E12/'Tuần 19-25.01.2024'!E12*100-100</f>
        <v>-3.680048661800484</v>
      </c>
      <c r="G12" s="13">
        <f t="shared" si="0"/>
        <v>617</v>
      </c>
      <c r="H12" s="13">
        <f t="shared" si="0"/>
        <v>1375</v>
      </c>
      <c r="I12" s="13">
        <f t="shared" si="0"/>
        <v>4485</v>
      </c>
      <c r="J12" s="13">
        <f t="shared" si="0"/>
        <v>1257</v>
      </c>
      <c r="K12" s="13">
        <f t="shared" si="0"/>
        <v>6193</v>
      </c>
      <c r="L12" s="21">
        <f>K12/'Tuần 19-25.01.2024'!K12*100-100</f>
        <v>10.54980364155658</v>
      </c>
      <c r="M12" s="13">
        <f>SUM(M5:M11)</f>
        <v>28</v>
      </c>
      <c r="N12" s="13">
        <f>SUM(N5:N11)</f>
        <v>13861</v>
      </c>
      <c r="O12" s="13">
        <f>SUM(O5:O11)</f>
        <v>63655.00000000001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E1">
      <selection activeCell="V12" sqref="V12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666</v>
      </c>
      <c r="D5" s="7">
        <v>3158</v>
      </c>
      <c r="E5" s="17">
        <v>708</v>
      </c>
      <c r="F5" s="20">
        <f>E5/'Tuần 26.01-01.2.2024'!E5*100-100</f>
        <v>-22.791712104689196</v>
      </c>
      <c r="G5" s="20"/>
      <c r="H5" s="17">
        <v>35</v>
      </c>
      <c r="I5" s="7">
        <v>2873</v>
      </c>
      <c r="J5" s="7">
        <v>23</v>
      </c>
      <c r="K5" s="22">
        <v>2873</v>
      </c>
      <c r="L5" s="20">
        <f>K5/'Tuần 26.01-01.2.2024'!K5*100-100</f>
        <v>-25.318429945412007</v>
      </c>
      <c r="M5" s="17">
        <v>10</v>
      </c>
      <c r="N5" s="27">
        <v>8446.7</v>
      </c>
      <c r="O5" s="7">
        <f>N5+'Tuần 26.01-01.2.2024'!O5</f>
        <v>55429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95</v>
      </c>
      <c r="F6" s="20">
        <f>E6/'Tuần 26.01-01.2.2024'!E6*100-100</f>
        <v>61.01694915254237</v>
      </c>
      <c r="G6" s="20"/>
      <c r="H6" s="7"/>
      <c r="I6" s="7"/>
      <c r="J6" s="7"/>
      <c r="K6" s="22">
        <v>79</v>
      </c>
      <c r="L6" s="20">
        <f>K6/'Tuần 26.01-01.2.2024'!K6*100-100</f>
        <v>-21</v>
      </c>
      <c r="M6" s="17"/>
      <c r="N6" s="27"/>
      <c r="O6" s="7">
        <f>N6+'Tuần 26.01-01.2.2024'!O6</f>
        <v>0</v>
      </c>
      <c r="Q6" s="23"/>
    </row>
    <row r="7" spans="1:17" ht="20.25" customHeight="1">
      <c r="A7" s="5">
        <v>3</v>
      </c>
      <c r="B7" s="6" t="s">
        <v>7</v>
      </c>
      <c r="C7" s="7">
        <v>5</v>
      </c>
      <c r="D7" s="7">
        <v>230</v>
      </c>
      <c r="E7" s="17">
        <v>5</v>
      </c>
      <c r="F7" s="20">
        <f>E7/'Tuần 26.01-01.2.2024'!E7*100-100</f>
        <v>-66.66666666666667</v>
      </c>
      <c r="G7" s="20">
        <v>8</v>
      </c>
      <c r="H7" s="7"/>
      <c r="I7" s="7">
        <v>127</v>
      </c>
      <c r="J7" s="7">
        <v>7</v>
      </c>
      <c r="K7" s="22">
        <v>127</v>
      </c>
      <c r="L7" s="20">
        <f>K7/'Tuần 26.01-01.2.2024'!K7*100-100</f>
        <v>-78.1786941580756</v>
      </c>
      <c r="M7" s="17"/>
      <c r="N7" s="27">
        <v>214.2</v>
      </c>
      <c r="O7" s="7">
        <f>N7+'Tuần 26.01-01.2.2024'!O7</f>
        <v>4163.3</v>
      </c>
      <c r="Q7" s="23"/>
    </row>
    <row r="8" spans="1:17" ht="20.25" customHeight="1">
      <c r="A8" s="5">
        <v>4</v>
      </c>
      <c r="B8" s="6" t="s">
        <v>1</v>
      </c>
      <c r="C8" s="7">
        <v>1152</v>
      </c>
      <c r="D8" s="7">
        <v>110</v>
      </c>
      <c r="E8" s="22">
        <v>1730</v>
      </c>
      <c r="F8" s="20">
        <f>E8/'Tuần 26.01-01.2.2024'!E8*100-100</f>
        <v>-12.405063291139243</v>
      </c>
      <c r="G8" s="20">
        <v>1</v>
      </c>
      <c r="H8" s="22">
        <v>972</v>
      </c>
      <c r="I8" s="7">
        <v>41</v>
      </c>
      <c r="J8" s="7"/>
      <c r="K8" s="22">
        <v>1359</v>
      </c>
      <c r="L8" s="20">
        <f>K8/'Tuần 26.01-01.2.2024'!K8*100-100</f>
        <v>-18.329326923076934</v>
      </c>
      <c r="M8" s="17"/>
      <c r="N8" s="27">
        <v>2153.3</v>
      </c>
      <c r="O8" s="7">
        <f>N8+'Tuần 26.01-01.2.2024'!O8</f>
        <v>14420</v>
      </c>
      <c r="Q8" s="23"/>
    </row>
    <row r="9" spans="1:17" ht="20.25" customHeight="1">
      <c r="A9" s="5">
        <v>5</v>
      </c>
      <c r="B9" s="6" t="s">
        <v>2</v>
      </c>
      <c r="C9" s="7">
        <v>78</v>
      </c>
      <c r="D9" s="7"/>
      <c r="E9" s="17">
        <v>78</v>
      </c>
      <c r="F9" s="20">
        <f>E9/'Tuần 26.01-01.2.2024'!E9*100-100</f>
        <v>-48.34437086092716</v>
      </c>
      <c r="G9" s="20"/>
      <c r="H9" s="7"/>
      <c r="I9" s="7"/>
      <c r="J9" s="7">
        <v>254</v>
      </c>
      <c r="K9" s="7"/>
      <c r="L9" s="20"/>
      <c r="M9" s="7"/>
      <c r="N9" s="27">
        <v>78.9</v>
      </c>
      <c r="O9" s="7">
        <f>N9+'Tuần 26.01-01.2.2024'!O9</f>
        <v>342.19999999999993</v>
      </c>
      <c r="Q9" s="23"/>
    </row>
    <row r="10" spans="1:17" ht="20.25" customHeight="1">
      <c r="A10" s="5">
        <v>6</v>
      </c>
      <c r="B10" s="6" t="s">
        <v>21</v>
      </c>
      <c r="C10" s="7">
        <v>27</v>
      </c>
      <c r="D10" s="7"/>
      <c r="E10" s="17">
        <v>29</v>
      </c>
      <c r="F10" s="20">
        <f>E10/'Tuần 26.01-01.2.2024'!E10*100-100</f>
        <v>-35.55555555555556</v>
      </c>
      <c r="G10" s="20"/>
      <c r="H10" s="7"/>
      <c r="I10" s="7"/>
      <c r="J10" s="7">
        <v>368</v>
      </c>
      <c r="K10" s="7"/>
      <c r="L10" s="20"/>
      <c r="M10" s="7"/>
      <c r="N10" s="27">
        <v>30.2</v>
      </c>
      <c r="O10" s="7">
        <f>N10+'Tuần 26.01-01.2.2024'!O10</f>
        <v>197.7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4</v>
      </c>
      <c r="F11" s="20">
        <f>E11/'Tuần 26.01-01.2.2024'!E11*100-100</f>
        <v>-20</v>
      </c>
      <c r="G11" s="20"/>
      <c r="H11" s="7"/>
      <c r="I11" s="7"/>
      <c r="J11" s="7">
        <v>58</v>
      </c>
      <c r="K11" s="7"/>
      <c r="L11" s="20"/>
      <c r="M11" s="7"/>
      <c r="N11" s="27">
        <v>3.1</v>
      </c>
      <c r="O11" s="7">
        <f>N11+'Tuần 26.01-01.2.2024'!O11</f>
        <v>29.2</v>
      </c>
      <c r="Q11" s="23"/>
    </row>
    <row r="12" spans="1:18" ht="25.5" customHeight="1">
      <c r="A12" s="30" t="s">
        <v>3</v>
      </c>
      <c r="B12" s="31"/>
      <c r="C12" s="13">
        <f>SUM(C5:C11)</f>
        <v>1930</v>
      </c>
      <c r="D12" s="13">
        <f aca="true" t="shared" si="0" ref="D12:K12">SUM(D5:D11)</f>
        <v>3498</v>
      </c>
      <c r="E12" s="13">
        <f t="shared" si="0"/>
        <v>2649</v>
      </c>
      <c r="F12" s="20">
        <f>E12/'Tuần 26.01-01.2.2024'!E12*100-100</f>
        <v>-16.356173034417438</v>
      </c>
      <c r="G12" s="13">
        <f t="shared" si="0"/>
        <v>9</v>
      </c>
      <c r="H12" s="13">
        <f t="shared" si="0"/>
        <v>1007</v>
      </c>
      <c r="I12" s="13">
        <f t="shared" si="0"/>
        <v>3041</v>
      </c>
      <c r="J12" s="13">
        <f t="shared" si="0"/>
        <v>710</v>
      </c>
      <c r="K12" s="13">
        <f t="shared" si="0"/>
        <v>4438</v>
      </c>
      <c r="L12" s="20">
        <f>K12/'Tuần 26.01-01.2.2024'!K12*100-100</f>
        <v>-28.33844663329566</v>
      </c>
      <c r="M12" s="13">
        <f>SUM(M5:M11)</f>
        <v>10</v>
      </c>
      <c r="N12" s="13">
        <f>SUM(N5:N11)</f>
        <v>10926.400000000001</v>
      </c>
      <c r="O12" s="13">
        <f>SUM(O5:O11)</f>
        <v>74581.4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106</v>
      </c>
      <c r="D5" s="7">
        <v>203</v>
      </c>
      <c r="E5" s="17">
        <v>98</v>
      </c>
      <c r="F5" s="20">
        <f>E5/'Tuần 2-8.2.2024'!E5*100-100</f>
        <v>-86.15819209039549</v>
      </c>
      <c r="G5" s="20">
        <v>9</v>
      </c>
      <c r="H5" s="17">
        <v>34</v>
      </c>
      <c r="I5" s="7">
        <v>191</v>
      </c>
      <c r="J5" s="7">
        <v>7</v>
      </c>
      <c r="K5" s="22">
        <v>191</v>
      </c>
      <c r="L5" s="20">
        <f>K5/'Tuần 2-8.2.2024'!K5*100-100</f>
        <v>-93.35189697180647</v>
      </c>
      <c r="M5" s="17"/>
      <c r="N5" s="27">
        <v>799</v>
      </c>
      <c r="O5" s="7">
        <f>N5+'Tuần 2-8.2.2024'!O5</f>
        <v>56228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37</v>
      </c>
      <c r="F6" s="20">
        <f>E6/'Tuần 2-8.2.2024'!E6*100-100</f>
        <v>-61.05263157894737</v>
      </c>
      <c r="G6" s="20"/>
      <c r="H6" s="7"/>
      <c r="I6" s="7"/>
      <c r="J6" s="7"/>
      <c r="K6" s="22"/>
      <c r="L6" s="20">
        <f>K6/'Tuần 2-8.2.2024'!K6*100-100</f>
        <v>-100</v>
      </c>
      <c r="M6" s="17"/>
      <c r="N6" s="27"/>
      <c r="O6" s="7">
        <f>N6+'Tuần 2-8.2.2024'!O6</f>
        <v>0</v>
      </c>
      <c r="Q6" s="23"/>
    </row>
    <row r="7" spans="1:17" ht="20.25" customHeight="1">
      <c r="A7" s="5">
        <v>3</v>
      </c>
      <c r="B7" s="6" t="s">
        <v>7</v>
      </c>
      <c r="C7" s="7"/>
      <c r="D7" s="7"/>
      <c r="E7" s="17"/>
      <c r="F7" s="20">
        <f>E7/'Tuần 2-8.2.2024'!E7*100-100</f>
        <v>-100</v>
      </c>
      <c r="G7" s="20"/>
      <c r="H7" s="7"/>
      <c r="I7" s="7"/>
      <c r="J7" s="7"/>
      <c r="K7" s="22"/>
      <c r="L7" s="20">
        <f>K7/'Tuần 2-8.2.2024'!K7*100-100</f>
        <v>-100</v>
      </c>
      <c r="M7" s="17"/>
      <c r="N7" s="27">
        <v>1</v>
      </c>
      <c r="O7" s="7">
        <f>N7+'Tuần 2-8.2.2024'!O7</f>
        <v>4164.3</v>
      </c>
      <c r="Q7" s="23"/>
    </row>
    <row r="8" spans="1:17" ht="20.25" customHeight="1">
      <c r="A8" s="5">
        <v>4</v>
      </c>
      <c r="B8" s="6" t="s">
        <v>1</v>
      </c>
      <c r="C8" s="7">
        <v>761</v>
      </c>
      <c r="D8" s="7">
        <v>20</v>
      </c>
      <c r="E8" s="22">
        <v>504</v>
      </c>
      <c r="F8" s="20">
        <f>E8/'Tuần 2-8.2.2024'!E8*100-100</f>
        <v>-70.86705202312139</v>
      </c>
      <c r="G8" s="20">
        <v>195</v>
      </c>
      <c r="H8" s="22">
        <v>639</v>
      </c>
      <c r="I8" s="7"/>
      <c r="J8" s="7">
        <v>102</v>
      </c>
      <c r="K8" s="22">
        <v>112</v>
      </c>
      <c r="L8" s="20">
        <f>K8/'Tuần 2-8.2.2024'!K8*100-100</f>
        <v>-91.75864606328183</v>
      </c>
      <c r="M8" s="17"/>
      <c r="N8" s="27">
        <v>617.2</v>
      </c>
      <c r="O8" s="7">
        <f>N8+'Tuần 2-8.2.2024'!O8</f>
        <v>15037.2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2-8.2.2024'!E9*100-100</f>
        <v>-97.43589743589743</v>
      </c>
      <c r="G9" s="20"/>
      <c r="H9" s="7"/>
      <c r="I9" s="7"/>
      <c r="J9" s="7"/>
      <c r="K9" s="7"/>
      <c r="L9" s="20"/>
      <c r="M9" s="7"/>
      <c r="N9" s="27">
        <v>1.7</v>
      </c>
      <c r="O9" s="7">
        <f>N9+'Tuần 2-8.2.2024'!O9</f>
        <v>343.8999999999999</v>
      </c>
      <c r="Q9" s="23"/>
    </row>
    <row r="10" spans="1:17" ht="20.25" customHeight="1">
      <c r="A10" s="5">
        <v>6</v>
      </c>
      <c r="B10" s="6" t="s">
        <v>21</v>
      </c>
      <c r="C10" s="7"/>
      <c r="D10" s="7"/>
      <c r="E10" s="17"/>
      <c r="F10" s="20"/>
      <c r="G10" s="20"/>
      <c r="H10" s="7"/>
      <c r="I10" s="7"/>
      <c r="J10" s="7"/>
      <c r="K10" s="7"/>
      <c r="L10" s="20"/>
      <c r="M10" s="7"/>
      <c r="N10" s="27"/>
      <c r="O10" s="7">
        <f>N10+'Tuần 2-8.2.2024'!O10</f>
        <v>197.7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7"/>
      <c r="O11" s="7">
        <f>N11+'Tuần 2-8.2.2024'!O11</f>
        <v>29.2</v>
      </c>
      <c r="Q11" s="23"/>
    </row>
    <row r="12" spans="1:18" ht="25.5" customHeight="1">
      <c r="A12" s="30" t="s">
        <v>3</v>
      </c>
      <c r="B12" s="31"/>
      <c r="C12" s="13">
        <f>SUM(C5:C11)</f>
        <v>869</v>
      </c>
      <c r="D12" s="13">
        <f aca="true" t="shared" si="0" ref="D12:K12">SUM(D5:D11)</f>
        <v>223</v>
      </c>
      <c r="E12" s="13">
        <f t="shared" si="0"/>
        <v>641</v>
      </c>
      <c r="F12" s="21">
        <f>E12/'Tuần 2-8.2.2024'!E12*100-100</f>
        <v>-75.80218950547376</v>
      </c>
      <c r="G12" s="13">
        <f t="shared" si="0"/>
        <v>204</v>
      </c>
      <c r="H12" s="13">
        <f t="shared" si="0"/>
        <v>673</v>
      </c>
      <c r="I12" s="13">
        <f t="shared" si="0"/>
        <v>191</v>
      </c>
      <c r="J12" s="13">
        <f t="shared" si="0"/>
        <v>109</v>
      </c>
      <c r="K12" s="13">
        <f t="shared" si="0"/>
        <v>303</v>
      </c>
      <c r="L12" s="21">
        <f>K12/'Tuần 2-8.2.2024'!K12*100-100</f>
        <v>-93.17260027039207</v>
      </c>
      <c r="M12" s="13">
        <f>SUM(M5:M11)</f>
        <v>0</v>
      </c>
      <c r="N12" s="13">
        <f>SUM(N5:N11)</f>
        <v>1418.9</v>
      </c>
      <c r="O12" s="13">
        <f>SUM(O5:O11)</f>
        <v>76000.29999999999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ubndt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Hoang Van</dc:creator>
  <cp:keywords/>
  <dc:description/>
  <cp:lastModifiedBy>TINHTU</cp:lastModifiedBy>
  <cp:lastPrinted>2023-06-16T07:47:07Z</cp:lastPrinted>
  <dcterms:created xsi:type="dcterms:W3CDTF">2016-08-29T10:34:54Z</dcterms:created>
  <dcterms:modified xsi:type="dcterms:W3CDTF">2024-03-22T07:23:11Z</dcterms:modified>
  <cp:category/>
  <cp:version/>
  <cp:contentType/>
  <cp:contentStatus/>
</cp:coreProperties>
</file>